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05.- PUMAGUA\08.- Coordinación ejecutiva\18.- Avances 2020\COUS\"/>
    </mc:Choice>
  </mc:AlternateContent>
  <bookViews>
    <workbookView xWindow="0" yWindow="0" windowWidth="23040" windowHeight="8808"/>
  </bookViews>
  <sheets>
    <sheet name="CONSUMOS ACTUA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5" i="1" l="1"/>
  <c r="K294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I295" i="1"/>
  <c r="I294" i="1"/>
  <c r="H294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K9" i="1"/>
  <c r="I9" i="1"/>
  <c r="P104" i="1" l="1"/>
  <c r="J237" i="1" l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3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1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146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05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81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10" i="1"/>
  <c r="J9" i="1"/>
  <c r="J104" i="1" l="1"/>
  <c r="H215" i="1" l="1"/>
  <c r="H235" i="1"/>
  <c r="H104" i="1" l="1"/>
  <c r="H295" i="1" l="1"/>
  <c r="H145" i="1"/>
  <c r="J294" i="1" l="1"/>
  <c r="J235" i="1"/>
  <c r="J215" i="1" l="1"/>
  <c r="J145" i="1" l="1"/>
  <c r="J295" i="1" l="1"/>
</calcChain>
</file>

<file path=xl/sharedStrings.xml><?xml version="1.0" encoding="utf-8"?>
<sst xmlns="http://schemas.openxmlformats.org/spreadsheetml/2006/main" count="484" uniqueCount="382">
  <si>
    <t>Programa de manejo, uso y reuso del agua en la UNAM. PUMAGUA</t>
  </si>
  <si>
    <t>Coordinación de Balance Hidráulico.</t>
  </si>
  <si>
    <t>Modelación y calibración del sistema de agua potable de Ciudad Universitaria. UNAM</t>
  </si>
  <si>
    <t>Coordenadas (UTM)</t>
  </si>
  <si>
    <t>Nombre de la entidad universitaria</t>
  </si>
  <si>
    <t>Nombre del edificio</t>
  </si>
  <si>
    <t>Qmed (m3/día)</t>
  </si>
  <si>
    <t>x</t>
  </si>
  <si>
    <t>y</t>
  </si>
  <si>
    <t>z</t>
  </si>
  <si>
    <t>CENTRO DE ENSEÑANZAS DE LENGUAS EXTRANJERAS (CELE)</t>
  </si>
  <si>
    <t>CENTRO DE ENSEÑANZAS DE LENGUAS EXTRANJERAS</t>
  </si>
  <si>
    <t>CENTRO DE CIENCIAS DE LA ATMÓSFERA</t>
  </si>
  <si>
    <t xml:space="preserve">CENTRO DE CIENCIAS DE LA ATMOSFERA EDIFICIO PONIENTE </t>
  </si>
  <si>
    <t>CENTRO DE CIENCIAS DE LA ATMOSFERA EDIFICIO PRINCIPAL</t>
  </si>
  <si>
    <t xml:space="preserve">CENTRO DE CIENCIAS DE LA ATMOSFERA EDIFICIO ORIENTE </t>
  </si>
  <si>
    <t xml:space="preserve">TORRE DE HUMANIDADES </t>
  </si>
  <si>
    <t>COORDINACION DE POSGRADO</t>
  </si>
  <si>
    <t xml:space="preserve">AUDITORIO ALFONSO CASO </t>
  </si>
  <si>
    <t>DIRECCIÓN GENERAL DE ADMINISTRACIÓN ESCOLAR</t>
  </si>
  <si>
    <t>CERTIFICACION Y CONTROL DOCUMENTAL</t>
  </si>
  <si>
    <t>DIRECCIÓN GENERAL DE OBRAS Y CONSERVACIÓN</t>
  </si>
  <si>
    <t>COORDINACION DE AREAS VERDES</t>
  </si>
  <si>
    <t>DIRECCIÓN GENERAL DE PUBLICACIONES Y FOMENTO EDITORIAL</t>
  </si>
  <si>
    <t>LIBRERÍA. JAIME GARCÍA TORRES</t>
  </si>
  <si>
    <t>DIRECIÓN GENERAL DE PERSONAL</t>
  </si>
  <si>
    <t>DIRECCION GENERAL DE PERSONAL</t>
  </si>
  <si>
    <t>DIRECCION GENERAL DE PREVENCION Y PROTECCION CIVIL</t>
  </si>
  <si>
    <t>BASE 1</t>
  </si>
  <si>
    <t>BASE DE OPERACIONES</t>
  </si>
  <si>
    <t>FACULTAD DE DERECHO</t>
  </si>
  <si>
    <t>ANEXO DE DERECHO, ESCUELITA</t>
  </si>
  <si>
    <t>POSGRADO DE DERECHO, VIEJO</t>
  </si>
  <si>
    <t xml:space="preserve">FACULTAD DE ECONOMIA </t>
  </si>
  <si>
    <t xml:space="preserve">EDIFICIO PRINCIPAL </t>
  </si>
  <si>
    <t xml:space="preserve">EDIFICIO DE POSGRADO </t>
  </si>
  <si>
    <t>EDIFICIO B</t>
  </si>
  <si>
    <t xml:space="preserve">FACULTAD DE MEDICINA </t>
  </si>
  <si>
    <t xml:space="preserve">CAFETERIA MEDICINA </t>
  </si>
  <si>
    <t xml:space="preserve">EDIFICIO A </t>
  </si>
  <si>
    <t>EDIFICIO B CIRUGIA BASAMENTO Y AUDITORIO</t>
  </si>
  <si>
    <t xml:space="preserve">EDIFICIO B NORTE </t>
  </si>
  <si>
    <t xml:space="preserve">EDIFICIO B SUR </t>
  </si>
  <si>
    <t xml:space="preserve">EDIFICIO DE INVESTIGACION </t>
  </si>
  <si>
    <t>PSIQUIATRIA Y SALUD MENTAL</t>
  </si>
  <si>
    <t>TECNICAS QUIRURGICAS</t>
  </si>
  <si>
    <t xml:space="preserve">FACULTAD DE ODONTOLOGIA </t>
  </si>
  <si>
    <t>BIBLIOTECA  Y AUDITORIO</t>
  </si>
  <si>
    <t>EDIFICIO D</t>
  </si>
  <si>
    <t>CLINICA</t>
  </si>
  <si>
    <t xml:space="preserve">CLÍNICA MAXILOFACIAL. POSGRADO </t>
  </si>
  <si>
    <t>CLÍNICA ORTODONCIA. POSGRADO</t>
  </si>
  <si>
    <t>ADMINISTRATIVAS ODONTOLOGIA. POSGRADO</t>
  </si>
  <si>
    <t>FACULTAD DE VETERINARIA</t>
  </si>
  <si>
    <t xml:space="preserve">BIBLIOTECA </t>
  </si>
  <si>
    <t>EDIFICIO NORTE 1</t>
  </si>
  <si>
    <t>EDIFICIO SUR 1</t>
  </si>
  <si>
    <t>EDIFICIO 2</t>
  </si>
  <si>
    <t>EDIFICIO 3</t>
  </si>
  <si>
    <t>EDIFICIO 4</t>
  </si>
  <si>
    <t>EDIFICIO 5</t>
  </si>
  <si>
    <t>EDIFICIO 6</t>
  </si>
  <si>
    <t>EDIFICIO 7</t>
  </si>
  <si>
    <t>EDIFICIO 8</t>
  </si>
  <si>
    <t>EDIFICIO 9</t>
  </si>
  <si>
    <t>EDIFICIO 10</t>
  </si>
  <si>
    <t>EDIFICIO 11 Y 12</t>
  </si>
  <si>
    <t>FACULTAD DE QUIMICA</t>
  </si>
  <si>
    <t>TALLERES</t>
  </si>
  <si>
    <t>FARMACEUTICA Y AUDITORIO</t>
  </si>
  <si>
    <t>EDIFICIO C</t>
  </si>
  <si>
    <t>ING. QUIMICA</t>
  </si>
  <si>
    <t xml:space="preserve">INSTITUTO DE CIENCIAS DEL MAR </t>
  </si>
  <si>
    <t xml:space="preserve">ICMyL NORTE </t>
  </si>
  <si>
    <t>ICMyL ORIENTE</t>
  </si>
  <si>
    <t>INSTITUTO DE INVESTIGACIONES EN MATEMÁTICAS APLICADAS Y SISTEMAS (IIMAS)</t>
  </si>
  <si>
    <t xml:space="preserve">IIMAS EDIFICIO  PRINCIPAL </t>
  </si>
  <si>
    <t>IIMAS BIBLIOTECA Y POSGRADO</t>
  </si>
  <si>
    <t>LABORATORIOS</t>
  </si>
  <si>
    <t xml:space="preserve">INSTITUTO DE GEOFISICA </t>
  </si>
  <si>
    <t xml:space="preserve">ANEXO GEOFISICA </t>
  </si>
  <si>
    <t xml:space="preserve">EDIFICIO ORIENTE </t>
  </si>
  <si>
    <t xml:space="preserve">INSTITUTO DE GEOGRAFIA </t>
  </si>
  <si>
    <t xml:space="preserve">GEOGRAFIA </t>
  </si>
  <si>
    <t>INSTITUTO DE GEOLOGIA</t>
  </si>
  <si>
    <t xml:space="preserve">EDIFICIO PONIENTE GEOLOGIA </t>
  </si>
  <si>
    <t xml:space="preserve">EDIFICIO ORIENTE GEOLOGIA </t>
  </si>
  <si>
    <t xml:space="preserve">INSTITUTO DE INGENIERIA </t>
  </si>
  <si>
    <t xml:space="preserve">INSTITUTO DE FISIOLOGIA CELULAR </t>
  </si>
  <si>
    <t>EDIFICIO PONIENTE</t>
  </si>
  <si>
    <t xml:space="preserve">BIOTERIO </t>
  </si>
  <si>
    <t>NEUROBIOLOGIA</t>
  </si>
  <si>
    <t>INSTITUTO DE INVESTIGACIONES BIOMEDICAS</t>
  </si>
  <si>
    <t xml:space="preserve">INSTITUTO DE QUIMICA </t>
  </si>
  <si>
    <t xml:space="preserve">CONSEJOS ACADEMICOS </t>
  </si>
  <si>
    <t>CONSEJOS ACADÉMICOS</t>
  </si>
  <si>
    <t xml:space="preserve">RECTORIA </t>
  </si>
  <si>
    <t>RECTORÍA</t>
  </si>
  <si>
    <t xml:space="preserve">CEPE </t>
  </si>
  <si>
    <t xml:space="preserve">CENTRO DE ESTUDIO PARA EXTRANJEROS </t>
  </si>
  <si>
    <t>DGP</t>
  </si>
  <si>
    <t xml:space="preserve">DIRECCION GENERAL DE PERSONAL </t>
  </si>
  <si>
    <t xml:space="preserve">FACULTAD DE ARQUITECTURA </t>
  </si>
  <si>
    <t>TALLER 1</t>
  </si>
  <si>
    <t>TALLER 3</t>
  </si>
  <si>
    <t xml:space="preserve">CARLOS LAZO </t>
  </si>
  <si>
    <t xml:space="preserve">EHECALT GORMAN </t>
  </si>
  <si>
    <t>JOSE REVUELTAS</t>
  </si>
  <si>
    <t>EDIFICIO PRINCIPAL</t>
  </si>
  <si>
    <t>CRUCERO 46-A</t>
  </si>
  <si>
    <t xml:space="preserve">BIBLIOTECA DERECHO </t>
  </si>
  <si>
    <t xml:space="preserve">FACULTAD DE FILOSOFIA Y LETRAS </t>
  </si>
  <si>
    <t xml:space="preserve">BIBLIOTECA FILOSOFIA </t>
  </si>
  <si>
    <t xml:space="preserve">CISTERNA FILOSOFIA </t>
  </si>
  <si>
    <t>EDIFICIO PONIENTE FILOSOFIA (jardin de los Cerezos)</t>
  </si>
  <si>
    <t>FACULTAD DE INGENIERIA</t>
  </si>
  <si>
    <t>DGOSE</t>
  </si>
  <si>
    <t>DGB</t>
  </si>
  <si>
    <t xml:space="preserve">BIBLIOTECA CENTRAL </t>
  </si>
  <si>
    <t>MEDICINA FAMILIAR</t>
  </si>
  <si>
    <t xml:space="preserve">FACULTAD DE PSICOLOGIA </t>
  </si>
  <si>
    <t>FAC. PSICOLOGIA CISTERNA</t>
  </si>
  <si>
    <t>FAC. PSICOLOGIA ED. A Y B</t>
  </si>
  <si>
    <t>DGADyR</t>
  </si>
  <si>
    <t>ALBERCA O.</t>
  </si>
  <si>
    <t>ALBERCA SUR</t>
  </si>
  <si>
    <t>SUB. AMERICANO</t>
  </si>
  <si>
    <t>SECTOR HIDRÁULICO 1</t>
  </si>
  <si>
    <t>SECTOR HIDRÁULICO 2</t>
  </si>
  <si>
    <t>SH</t>
  </si>
  <si>
    <t>CONSUMO MEDIDO</t>
  </si>
  <si>
    <t>Centro de Desarrollo Infantil, CU</t>
  </si>
  <si>
    <t xml:space="preserve">FACULTAD DE QUIMICA </t>
  </si>
  <si>
    <t>Conjunto A</t>
  </si>
  <si>
    <t>Conjunto B</t>
  </si>
  <si>
    <t>USAI</t>
  </si>
  <si>
    <t>Almacenes</t>
  </si>
  <si>
    <t>Farmacia</t>
  </si>
  <si>
    <t>HOSPITAL DE MASCOTAS</t>
  </si>
  <si>
    <t>Banfield</t>
  </si>
  <si>
    <t>DGOC</t>
  </si>
  <si>
    <t>Planta de Tratamiento</t>
  </si>
  <si>
    <t>COORDINACIÓN DE POSGRADO</t>
  </si>
  <si>
    <t>Cafeteria y Sanitarios</t>
  </si>
  <si>
    <t>Registro N</t>
  </si>
  <si>
    <t>Registro S</t>
  </si>
  <si>
    <t>JARDIN BOTANICO</t>
  </si>
  <si>
    <t>Vivero Fausto Miranda, crucero 106-D</t>
  </si>
  <si>
    <t>Vivero Fausto Miranda, registro</t>
  </si>
  <si>
    <t>INSTITUTO DE GEOFISICA</t>
  </si>
  <si>
    <t>Edificio Poniente</t>
  </si>
  <si>
    <t>Instituto de Fisiología Celular</t>
  </si>
  <si>
    <t>COMEDOR  FACULTAD DE DERECHO</t>
  </si>
  <si>
    <t>COMEDOR FACULTAD DE QUÍMICA</t>
  </si>
  <si>
    <t>BARRAS DE ALIMENTOS ECONOMÍA</t>
  </si>
  <si>
    <t>BARRA DE ALIMENTOS DERECHO</t>
  </si>
  <si>
    <t>BARRA DE ALIMENTOS FACULTAD DE VETERINARIA</t>
  </si>
  <si>
    <t>BARRA DE ALIMENTOS QUÍMICA. EDIFICIO B</t>
  </si>
  <si>
    <t>BARRA DE ALIMENTOS QUIMICA. EDIFICIO A</t>
  </si>
  <si>
    <t>LAVACOCHES</t>
  </si>
  <si>
    <t>CONSUMO NO MEDIDO</t>
  </si>
  <si>
    <t>DIRECCION GENERAL DE CCH</t>
  </si>
  <si>
    <t>Dirección General de CCH</t>
  </si>
  <si>
    <t>DIRECCION GENERAL DE COMUNICACIÓN SOCIAL</t>
  </si>
  <si>
    <t>Gaceta UNAM</t>
  </si>
  <si>
    <t>DIRECCION GENERAL DE FINANZAS</t>
  </si>
  <si>
    <t>Cajas de CU y Zona Comercial</t>
  </si>
  <si>
    <t>DGSM</t>
  </si>
  <si>
    <t>Dirección General de Servicios Médicos</t>
  </si>
  <si>
    <t>Taller Villagran</t>
  </si>
  <si>
    <t>FACULTAD DE FILOSOFIA Y LETRAS</t>
  </si>
  <si>
    <t>Jardín de los cerezos</t>
  </si>
  <si>
    <t>FACULTAD DE INGENIERÍA</t>
  </si>
  <si>
    <t>Gobierno y  Administración</t>
  </si>
  <si>
    <t>Laboratorios de Hidraulica</t>
  </si>
  <si>
    <t>FACULTAD DE PSICOLOGIA</t>
  </si>
  <si>
    <t>Edificio C</t>
  </si>
  <si>
    <t>Auditorio Justo Sierra</t>
  </si>
  <si>
    <t>Comedor</t>
  </si>
  <si>
    <t>FACULTAD DE PSICOLOGÍA</t>
  </si>
  <si>
    <t>Área de comidas</t>
  </si>
  <si>
    <t>ZONA COMERCIAL</t>
  </si>
  <si>
    <t>Zona comercial (Caja recoria, librería)</t>
  </si>
  <si>
    <t>Restaurante</t>
  </si>
  <si>
    <t>COMEDOR</t>
  </si>
  <si>
    <t>Cibarium</t>
  </si>
  <si>
    <t>Estacionamientos</t>
  </si>
  <si>
    <t>COORDINACION DE LA INVESTIGACION CIENTIFICA</t>
  </si>
  <si>
    <t>DGAC FILMOTECA</t>
  </si>
  <si>
    <t>FILMOTECA</t>
  </si>
  <si>
    <t>DIRECCION GENERAL DE BIBLIOTECAS</t>
  </si>
  <si>
    <t>FRONTON CERRADO O.</t>
  </si>
  <si>
    <t>FRONTON CERRADO P.</t>
  </si>
  <si>
    <t>TAPATIO MENDEZ</t>
  </si>
  <si>
    <t xml:space="preserve">DGTIC </t>
  </si>
  <si>
    <t>DIRECCION GENERAL DE SERVICIOS ADMINISTRATIVOS</t>
  </si>
  <si>
    <t>TIENDA UNAM</t>
  </si>
  <si>
    <t xml:space="preserve">ESCUELA NACIONAL DE TRABAJO SOCIAL </t>
  </si>
  <si>
    <t xml:space="preserve">FACULTAD DE CONTADURIA Y ADMINISTRACION </t>
  </si>
  <si>
    <t xml:space="preserve">POSGRADO </t>
  </si>
  <si>
    <t>FACULTAD DE CIENCIAS</t>
  </si>
  <si>
    <t>EDIFICIO P, AULAS SUR</t>
  </si>
  <si>
    <t xml:space="preserve">TALLERES </t>
  </si>
  <si>
    <t>MODULO DE SANITARIOS, A-B</t>
  </si>
  <si>
    <t>EDIFICIO A, BIOLOGIA</t>
  </si>
  <si>
    <t>TLAHUIZCALPAN</t>
  </si>
  <si>
    <t>FÍSICA</t>
  </si>
  <si>
    <t>BIBLIOTECA ENRIQUE RIVERO BORREL</t>
  </si>
  <si>
    <t>ANEXO DE INGENIERIA, PONIENTE</t>
  </si>
  <si>
    <t>POSGRADO B</t>
  </si>
  <si>
    <t>INGENIERIA MECANICA</t>
  </si>
  <si>
    <t>CONJUNTO D</t>
  </si>
  <si>
    <t>CONJUNTO E</t>
  </si>
  <si>
    <t>INSTITUTO DE ASTRONOMIA</t>
  </si>
  <si>
    <t>INSTITUTO DE ASTRONOMIA, SUR</t>
  </si>
  <si>
    <t>INSTITUTO DE ASTRONOMIA, ORIENTE</t>
  </si>
  <si>
    <t>EDIFICIO 1</t>
  </si>
  <si>
    <t>EDIFICIO 11</t>
  </si>
  <si>
    <t>EDIFICIO 12 Y 18</t>
  </si>
  <si>
    <t>TORRE DE INGENIERIA</t>
  </si>
  <si>
    <t>INSTITUTO DE INVESTIGACIONES ANTROPOLOGICAS</t>
  </si>
  <si>
    <t xml:space="preserve">INSTITUTO DE MATERIALES </t>
  </si>
  <si>
    <t>MEDIDOR 1</t>
  </si>
  <si>
    <t>MEDIDOR 2</t>
  </si>
  <si>
    <t>MEDIDOR 3</t>
  </si>
  <si>
    <t>INSTITUTO DE CIENCIAS NUCLEARES</t>
  </si>
  <si>
    <t xml:space="preserve">GAMAMIL </t>
  </si>
  <si>
    <t>MEDIDOR ORIENTE</t>
  </si>
  <si>
    <t>UNIDAD ADMINISTRATIVA</t>
  </si>
  <si>
    <t xml:space="preserve">INSTITUTO DE FISICA </t>
  </si>
  <si>
    <t xml:space="preserve">ACELERADOR </t>
  </si>
  <si>
    <t>LABORATORIO DE MICROSCOPIA</t>
  </si>
  <si>
    <t>PRINCIPAL PONIENTE</t>
  </si>
  <si>
    <t>PRINCIPAL ORIENTE</t>
  </si>
  <si>
    <t xml:space="preserve">INSTITUTO DE MATEMATICAS </t>
  </si>
  <si>
    <t xml:space="preserve">PRINCIPAL </t>
  </si>
  <si>
    <t xml:space="preserve">PROGRAMAS UNIVERSITARIOS </t>
  </si>
  <si>
    <t xml:space="preserve">REST. AZUL Y ORO </t>
  </si>
  <si>
    <t>CCADET</t>
  </si>
  <si>
    <t>CUAED</t>
  </si>
  <si>
    <t>FACULTAD DE CONTADURÍA Y ADMINISTRACIÓN</t>
  </si>
  <si>
    <t>Biblioteca</t>
  </si>
  <si>
    <t>Edificio G</t>
  </si>
  <si>
    <t>Facultad de Contaduría</t>
  </si>
  <si>
    <t>Idiomas y educación continua</t>
  </si>
  <si>
    <t>Toma de Asbesto</t>
  </si>
  <si>
    <t>CONJUNTOS ESTACIONAMIENTO (EX BIOTERIO)</t>
  </si>
  <si>
    <t>EDIFICIO P, AULAS NORTE</t>
  </si>
  <si>
    <t>BIBLIOTECA</t>
  </si>
  <si>
    <t>CENTRO DE VINCULACION DE LA QUIMICA "MARIO MOLINA"</t>
  </si>
  <si>
    <t>CENTRO DE INGENIERÍA AVANZADA</t>
  </si>
  <si>
    <t>CASTEAS. PARADERO METRO UNIVERSIDAD</t>
  </si>
  <si>
    <t>CASETAS. PARADERO METRO UNIVERSIDAD</t>
  </si>
  <si>
    <t>BARRA DE ALIMENTOS. FACULTAD DE CONTADURÍA</t>
  </si>
  <si>
    <t>BARRA DE ALIMENTOS DE ANEXO DE INGENIERÍA</t>
  </si>
  <si>
    <t>BARRA DE ALIMENTOS. TRABAJO SOCIAL</t>
  </si>
  <si>
    <t>COMEDOR ANEXO DE INGENIERÍA</t>
  </si>
  <si>
    <t>COMEDOR FACUILTAD DE CIENCIAS</t>
  </si>
  <si>
    <t>BARRA DE ALIMENTOS METROBUS CIUDAD UNIVERSITARIIA</t>
  </si>
  <si>
    <t>SECTOR HIDRÁULICO 3</t>
  </si>
  <si>
    <t>CONSUMO</t>
  </si>
  <si>
    <t>Suministros medido y no medido. Sectores Hidráulicos</t>
  </si>
  <si>
    <t>SUBTOTAL 1</t>
  </si>
  <si>
    <t>SUBTOTAL 2</t>
  </si>
  <si>
    <t>CECESD</t>
  </si>
  <si>
    <t>EX REPOSO DE ATLETAS</t>
  </si>
  <si>
    <t>MEDICINA DEL DEPORTE</t>
  </si>
  <si>
    <t>CENTRO DE BOXEO Y HALTEROFILIA</t>
  </si>
  <si>
    <t>PISTA DE CALENTAMIENTO</t>
  </si>
  <si>
    <t>DGOyC</t>
  </si>
  <si>
    <t>ASOCIACION AUTONOMA DE PERSONAL ACADEMICO DE LA UNAM</t>
  </si>
  <si>
    <t>CASA CLUB DEL ACADEMICO</t>
  </si>
  <si>
    <t>RELACIONES LAB.</t>
  </si>
  <si>
    <t>PROYECTO DE MEDIA TENSION</t>
  </si>
  <si>
    <t>BUNKER</t>
  </si>
  <si>
    <t>TALLERES CONS.</t>
  </si>
  <si>
    <t xml:space="preserve">UDUAL </t>
  </si>
  <si>
    <t>DIRECCIÓN GENERAL DE SERVICIOS GENERALES</t>
  </si>
  <si>
    <t>ESTACIÓN DE BOMBEROS</t>
  </si>
  <si>
    <t>ESTADIO OLÍMPICO</t>
  </si>
  <si>
    <t>POSGRADO</t>
  </si>
  <si>
    <t>TERMINAL DE CAMIONES</t>
  </si>
  <si>
    <t>EX TIENDA UNAM</t>
  </si>
  <si>
    <t>TANQUE BAJO</t>
  </si>
  <si>
    <t>SECTOR HIDRÁULICO IV</t>
  </si>
  <si>
    <t>SUB TOTAL 3</t>
  </si>
  <si>
    <t>COORD. HUMANIDADES</t>
  </si>
  <si>
    <t xml:space="preserve">CENTRO UNIVERSITARIO DE TEATRO </t>
  </si>
  <si>
    <t xml:space="preserve">EDIFICIO NORTE </t>
  </si>
  <si>
    <t xml:space="preserve">EDIFICIO SUR </t>
  </si>
  <si>
    <t>DIRECCION GENERAL DE ADMINISTRACIÓN ESCOLAR</t>
  </si>
  <si>
    <t>REGISTRO DE APLICACIÓN DE EXAMENES DE SELECCIÓN</t>
  </si>
  <si>
    <t>DISEÑO DE PROYECTOS</t>
  </si>
  <si>
    <t>PUMITAS</t>
  </si>
  <si>
    <t>DGIRE</t>
  </si>
  <si>
    <t>DGTIC</t>
  </si>
  <si>
    <t xml:space="preserve">DGETIC ZONA CULTURAL </t>
  </si>
  <si>
    <t>TALLER MECANICO</t>
  </si>
  <si>
    <t>DGSG Y ARCHIVO GENERAL</t>
  </si>
  <si>
    <t>no ubicado</t>
  </si>
  <si>
    <t>DIRECCIÓN GENERAL DE PLANEACIÓN</t>
  </si>
  <si>
    <t>DGP, Modulo de Sanitarios</t>
  </si>
  <si>
    <t>DIRECCION GENERAL DE PUBLICACIONES Y FOMENTO ED.</t>
  </si>
  <si>
    <t>DIRECCION GENERAL DE PUBLICACIONES Y FOMENTO EDITORIAL</t>
  </si>
  <si>
    <t>DIRECCIÓN DE TEATRO Y DANZA</t>
  </si>
  <si>
    <t>Dirección de Teatro y Danza</t>
  </si>
  <si>
    <t>FACULTAD DE CIENCIAS POLITICAS Y SOCIALES</t>
  </si>
  <si>
    <t>Edificio A, Norte</t>
  </si>
  <si>
    <t>Edificio A, Sur</t>
  </si>
  <si>
    <t>Auditorio</t>
  </si>
  <si>
    <t>IISUE</t>
  </si>
  <si>
    <t>INST. INV. ECONOMICAS</t>
  </si>
  <si>
    <t>INST. INV. EST. E HIST.</t>
  </si>
  <si>
    <t>INST. INV. FILOLOGICAS</t>
  </si>
  <si>
    <t>INST. INV. FILOSOFICAS</t>
  </si>
  <si>
    <t>INST. INV. JURIDICAS</t>
  </si>
  <si>
    <t>INST. INV. JURIDICAS, TOMA ORIENTE</t>
  </si>
  <si>
    <t>INST. INV. JURIDICAS, TOMA PONIENTE</t>
  </si>
  <si>
    <t>INSTITUTO DE INVESTIGACIONES SOCIALES</t>
  </si>
  <si>
    <t>INST. INV. BIOMEDICAS</t>
  </si>
  <si>
    <t>INST. DE BIOLOGIA</t>
  </si>
  <si>
    <t>INST. DE ECOLOGIA</t>
  </si>
  <si>
    <t>INST. DE INGENIERIA</t>
  </si>
  <si>
    <t xml:space="preserve">MESA VIBRADORA </t>
  </si>
  <si>
    <t xml:space="preserve">JARDIN BOTANICO </t>
  </si>
  <si>
    <t>MUAC</t>
  </si>
  <si>
    <t>DIRECCION GENERAL DE DIVULGACION DE CIENCIA</t>
  </si>
  <si>
    <t>UNIVERSUM</t>
  </si>
  <si>
    <t>UNIDAD DE SEMINARIOS "IGNACIO CHAVEZ"</t>
  </si>
  <si>
    <t>SUB  TOTAL 4</t>
  </si>
  <si>
    <t>INSTITUTO DE INVESTIGACIONES BIBLIOGRAFICAS</t>
  </si>
  <si>
    <t>Biblioteca Nacional y Hemeroteca Nacional</t>
  </si>
  <si>
    <t>FACULTAD DE CIENCIAS POLÍTICAS Y SOCIALES</t>
  </si>
  <si>
    <t>Edificio B</t>
  </si>
  <si>
    <t>Edificio E</t>
  </si>
  <si>
    <t>Edificio F</t>
  </si>
  <si>
    <t>CENTRO CULTURAL UNIVERSITARIO</t>
  </si>
  <si>
    <t>CCU - Sala de Conciertos Nezahualcoyotl</t>
  </si>
  <si>
    <t>CCU - Salas Cinematografica Jose Revueltas</t>
  </si>
  <si>
    <t>CCU - Salas Cinematografica Julio Bracho</t>
  </si>
  <si>
    <t>CCU - Sala Miguel Covarrubias</t>
  </si>
  <si>
    <t>CCU - Sala Carlos Chavez</t>
  </si>
  <si>
    <t>CCU - Teatro Juan Ruiz de Alarcon</t>
  </si>
  <si>
    <t>CCU - Foro Sor Juana Inez de la Cruz</t>
  </si>
  <si>
    <t>DGP, Cocinas</t>
  </si>
  <si>
    <t>DIRECCION GENERAL DE OBRAS Y CONSERVACIÓN</t>
  </si>
  <si>
    <t>DGOC, Zona Cultural</t>
  </si>
  <si>
    <t>ALMACEN DE COMPOSTA DE LA D.G.O.C.</t>
  </si>
  <si>
    <t>Composta</t>
  </si>
  <si>
    <t>DIRECCIÓN GENERAL DE DIVULGACIÓN DE LA CIENCIA</t>
  </si>
  <si>
    <t>Casita de las ciencias</t>
  </si>
  <si>
    <t>FACULTAD DE ECONOMÍA</t>
  </si>
  <si>
    <t>Edificio de Posgrado</t>
  </si>
  <si>
    <t>PATRONATO UNIVERSITARIO</t>
  </si>
  <si>
    <t>Patronato universitario</t>
  </si>
  <si>
    <t>CORDINACIÓN DE POSGRADO</t>
  </si>
  <si>
    <t>CENTRO DE CIENCIAS DE LA COMPLEJIDAD</t>
  </si>
  <si>
    <t>Centro de Ciencias de la Complejidad</t>
  </si>
  <si>
    <t>TV UNAM</t>
  </si>
  <si>
    <t>TY UNAM</t>
  </si>
  <si>
    <t>CENTRO DE CONVENCIONES</t>
  </si>
  <si>
    <t>Centro de cnvenciones</t>
  </si>
  <si>
    <t>COMPLEJO DEPORTIVO " ALFREDO HARP HELÚ"</t>
  </si>
  <si>
    <t>Complejo Deportivo Alfredo Harp Helú</t>
  </si>
  <si>
    <t>BODEGAS DE ARTES VISUALES Y TEATRO</t>
  </si>
  <si>
    <t>Bodega de artes visuales y Teatro</t>
  </si>
  <si>
    <t>UNIDAD MULTIFAMILIAR</t>
  </si>
  <si>
    <t>Unidad Multifamiliar*</t>
  </si>
  <si>
    <t>SECTOR HIDRÁULICO V</t>
  </si>
  <si>
    <t>SUB TOTAL 5</t>
  </si>
  <si>
    <t xml:space="preserve">TOTAL </t>
  </si>
  <si>
    <t>ID BASE DATOS</t>
  </si>
  <si>
    <t>ID EPANET</t>
  </si>
  <si>
    <t>TALLER FEDERICO MARISCAL</t>
  </si>
  <si>
    <t>COLECCIONES BIOLOGICAS</t>
  </si>
  <si>
    <t>BIOLOGIA B</t>
  </si>
  <si>
    <t>ES LA MISMA Q 251</t>
  </si>
  <si>
    <t>ESTACIONAMIENTOS</t>
  </si>
  <si>
    <t>Consumo y aportaciones medios actuales correspondientes a los nudos de los sectores hidráulicos</t>
  </si>
  <si>
    <t>Qmed consumido (l/s)</t>
  </si>
  <si>
    <t>Q med aportado (l/s)</t>
  </si>
  <si>
    <t>Qmed aportado (m3/día)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</si>
</sst>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"/>
    <numFmt numFmtId="165" formatCode="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sz val="11"/>
      <name val="BankGothic Md BT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BankGothic Lt BT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1" fillId="8" borderId="8" applyNumberFormat="0" applyFont="0" applyAlignment="0" applyProtection="0"/>
    <xf numFmtId="0" fontId="2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44">
    <xf numFmtId="0" fontId="0" fillId="0" borderId="0" xfId="0"/>
    <xf numFmtId="0" fontId="17" fillId="0" borderId="12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19" xfId="0" applyNumberForma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9" fillId="33" borderId="16" xfId="0" applyFont="1" applyFill="1" applyBorder="1" applyAlignment="1">
      <alignment horizontal="left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4" fontId="20" fillId="0" borderId="19" xfId="0" applyNumberFormat="1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 wrapText="1"/>
    </xf>
    <xf numFmtId="165" fontId="17" fillId="0" borderId="12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23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9" fillId="33" borderId="16" xfId="0" applyFont="1" applyFill="1" applyBorder="1" applyAlignment="1">
      <alignment horizontal="left" vertical="center" wrapText="1"/>
    </xf>
    <xf numFmtId="0" fontId="17" fillId="0" borderId="18" xfId="0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164" fontId="17" fillId="0" borderId="24" xfId="0" applyNumberFormat="1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164" fontId="17" fillId="0" borderId="27" xfId="0" applyNumberFormat="1" applyFont="1" applyFill="1" applyBorder="1" applyAlignment="1">
      <alignment horizontal="center" vertical="center"/>
    </xf>
    <xf numFmtId="165" fontId="17" fillId="0" borderId="23" xfId="0" applyNumberFormat="1" applyFont="1" applyFill="1" applyBorder="1" applyAlignment="1">
      <alignment horizontal="center" vertical="center"/>
    </xf>
    <xf numFmtId="165" fontId="17" fillId="0" borderId="10" xfId="0" applyNumberFormat="1" applyFont="1" applyFill="1" applyBorder="1" applyAlignment="1">
      <alignment horizontal="center" vertical="center"/>
    </xf>
    <xf numFmtId="165" fontId="17" fillId="0" borderId="26" xfId="0" applyNumberFormat="1" applyFont="1" applyFill="1" applyBorder="1" applyAlignment="1">
      <alignment horizontal="center" vertical="center"/>
    </xf>
    <xf numFmtId="165" fontId="0" fillId="0" borderId="23" xfId="0" applyNumberFormat="1" applyBorder="1" applyAlignment="1">
      <alignment horizontal="center"/>
    </xf>
    <xf numFmtId="0" fontId="17" fillId="0" borderId="10" xfId="0" applyFont="1" applyFill="1" applyBorder="1" applyAlignment="1">
      <alignment horizontal="left" vertical="center"/>
    </xf>
    <xf numFmtId="0" fontId="17" fillId="0" borderId="26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vertical="center" wrapText="1"/>
    </xf>
    <xf numFmtId="165" fontId="0" fillId="0" borderId="12" xfId="0" applyNumberFormat="1" applyBorder="1" applyAlignment="1">
      <alignment horizontal="center"/>
    </xf>
    <xf numFmtId="0" fontId="17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7" fillId="0" borderId="41" xfId="0" applyFont="1" applyFill="1" applyBorder="1" applyAlignment="1">
      <alignment horizontal="left" vertical="center"/>
    </xf>
    <xf numFmtId="0" fontId="17" fillId="0" borderId="42" xfId="0" applyFont="1" applyFill="1" applyBorder="1" applyAlignment="1">
      <alignment horizontal="left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left" vertical="center"/>
    </xf>
    <xf numFmtId="0" fontId="17" fillId="0" borderId="45" xfId="0" applyFont="1" applyFill="1" applyBorder="1" applyAlignment="1">
      <alignment horizontal="left" vertical="center"/>
    </xf>
    <xf numFmtId="2" fontId="0" fillId="0" borderId="23" xfId="0" applyNumberFormat="1" applyFill="1" applyBorder="1" applyAlignment="1">
      <alignment horizontal="center" vertical="center"/>
    </xf>
    <xf numFmtId="2" fontId="0" fillId="0" borderId="10" xfId="0" applyNumberFormat="1" applyFill="1" applyBorder="1" applyAlignment="1">
      <alignment horizontal="center" vertical="center"/>
    </xf>
    <xf numFmtId="2" fontId="0" fillId="0" borderId="26" xfId="0" applyNumberFormat="1" applyFill="1" applyBorder="1" applyAlignment="1">
      <alignment horizontal="center" vertical="center"/>
    </xf>
    <xf numFmtId="165" fontId="17" fillId="0" borderId="11" xfId="0" applyNumberFormat="1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64" fontId="0" fillId="0" borderId="47" xfId="0" applyNumberForma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/>
    </xf>
    <xf numFmtId="0" fontId="17" fillId="0" borderId="26" xfId="0" applyFont="1" applyFill="1" applyBorder="1" applyAlignment="1">
      <alignment vertical="center"/>
    </xf>
    <xf numFmtId="2" fontId="0" fillId="0" borderId="19" xfId="0" applyNumberFormat="1" applyFill="1" applyBorder="1" applyAlignment="1">
      <alignment horizontal="center" vertical="center"/>
    </xf>
    <xf numFmtId="164" fontId="17" fillId="0" borderId="47" xfId="0" applyNumberFormat="1" applyFont="1" applyFill="1" applyBorder="1" applyAlignment="1">
      <alignment horizontal="center" vertical="center"/>
    </xf>
    <xf numFmtId="2" fontId="0" fillId="0" borderId="24" xfId="0" applyNumberForma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2" fontId="17" fillId="0" borderId="17" xfId="0" applyNumberFormat="1" applyFont="1" applyFill="1" applyBorder="1" applyAlignment="1">
      <alignment horizontal="center" vertical="center"/>
    </xf>
    <xf numFmtId="2" fontId="17" fillId="0" borderId="10" xfId="0" applyNumberFormat="1" applyFont="1" applyFill="1" applyBorder="1" applyAlignment="1">
      <alignment horizontal="center" vertical="center"/>
    </xf>
    <xf numFmtId="2" fontId="17" fillId="0" borderId="19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17" fillId="0" borderId="29" xfId="0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17" fillId="0" borderId="26" xfId="0" applyFont="1" applyFill="1" applyBorder="1" applyAlignment="1">
      <alignment horizontal="left" vertical="center" wrapText="1"/>
    </xf>
    <xf numFmtId="2" fontId="0" fillId="0" borderId="10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2" fontId="28" fillId="0" borderId="10" xfId="0" applyNumberFormat="1" applyFont="1" applyFill="1" applyBorder="1" applyAlignment="1">
      <alignment horizontal="center" vertical="center"/>
    </xf>
    <xf numFmtId="2" fontId="28" fillId="0" borderId="19" xfId="0" applyNumberFormat="1" applyFont="1" applyFill="1" applyBorder="1" applyAlignment="1">
      <alignment horizontal="center" vertical="center"/>
    </xf>
    <xf numFmtId="2" fontId="28" fillId="0" borderId="11" xfId="0" applyNumberFormat="1" applyFont="1" applyFill="1" applyBorder="1" applyAlignment="1">
      <alignment horizontal="center" vertical="center"/>
    </xf>
    <xf numFmtId="2" fontId="28" fillId="0" borderId="47" xfId="0" applyNumberFormat="1" applyFont="1" applyFill="1" applyBorder="1" applyAlignment="1">
      <alignment horizontal="center" vertical="center"/>
    </xf>
    <xf numFmtId="2" fontId="0" fillId="0" borderId="26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23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17" fillId="0" borderId="26" xfId="0" applyFont="1" applyFill="1" applyBorder="1" applyAlignment="1">
      <alignment vertical="center" wrapText="1"/>
    </xf>
    <xf numFmtId="2" fontId="17" fillId="0" borderId="26" xfId="0" applyNumberFormat="1" applyFont="1" applyFill="1" applyBorder="1" applyAlignment="1">
      <alignment horizontal="center" vertical="center"/>
    </xf>
    <xf numFmtId="2" fontId="17" fillId="0" borderId="23" xfId="0" applyNumberFormat="1" applyFont="1" applyFill="1" applyBorder="1" applyAlignment="1">
      <alignment horizontal="center" vertical="center"/>
    </xf>
    <xf numFmtId="2" fontId="0" fillId="0" borderId="23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24" xfId="0" applyFill="1" applyBorder="1" applyAlignment="1">
      <alignment horizontal="center" vertical="center"/>
    </xf>
    <xf numFmtId="0" fontId="17" fillId="0" borderId="23" xfId="0" applyFont="1" applyFill="1" applyBorder="1" applyAlignment="1">
      <alignment vertical="center" wrapText="1"/>
    </xf>
    <xf numFmtId="2" fontId="17" fillId="0" borderId="24" xfId="0" applyNumberFormat="1" applyFon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17" fillId="0" borderId="12" xfId="0" applyNumberFormat="1" applyFon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7" fillId="0" borderId="10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/>
    </xf>
    <xf numFmtId="0" fontId="0" fillId="0" borderId="10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164" fontId="17" fillId="0" borderId="26" xfId="0" applyNumberFormat="1" applyFont="1" applyFill="1" applyBorder="1" applyAlignment="1">
      <alignment horizontal="center" vertical="center"/>
    </xf>
    <xf numFmtId="164" fontId="17" fillId="0" borderId="23" xfId="0" applyNumberFormat="1" applyFont="1" applyFill="1" applyBorder="1" applyAlignment="1">
      <alignment horizontal="center" vertical="center"/>
    </xf>
    <xf numFmtId="0" fontId="0" fillId="39" borderId="14" xfId="0" applyFill="1" applyBorder="1" applyAlignment="1">
      <alignment horizontal="center" vertical="center"/>
    </xf>
    <xf numFmtId="0" fontId="0" fillId="39" borderId="15" xfId="0" applyFill="1" applyBorder="1" applyAlignment="1">
      <alignment horizontal="center" vertical="center"/>
    </xf>
    <xf numFmtId="2" fontId="24" fillId="39" borderId="16" xfId="0" applyNumberFormat="1" applyFont="1" applyFill="1" applyBorder="1" applyAlignment="1">
      <alignment horizontal="center" vertical="center"/>
    </xf>
    <xf numFmtId="2" fontId="33" fillId="33" borderId="14" xfId="0" applyNumberFormat="1" applyFont="1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2" fontId="33" fillId="33" borderId="16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 wrapText="1"/>
    </xf>
    <xf numFmtId="16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2" fillId="35" borderId="21" xfId="0" applyFont="1" applyFill="1" applyBorder="1" applyAlignment="1">
      <alignment horizontal="center" vertical="center"/>
    </xf>
    <xf numFmtId="0" fontId="0" fillId="35" borderId="21" xfId="0" applyFill="1" applyBorder="1" applyAlignment="1">
      <alignment horizontal="center" vertical="center"/>
    </xf>
    <xf numFmtId="164" fontId="0" fillId="35" borderId="28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2" fontId="31" fillId="35" borderId="21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4" fontId="0" fillId="0" borderId="27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2" fontId="19" fillId="34" borderId="51" xfId="0" applyNumberFormat="1" applyFont="1" applyFill="1" applyBorder="1" applyAlignment="1">
      <alignment horizontal="center" vertical="center"/>
    </xf>
    <xf numFmtId="0" fontId="17" fillId="34" borderId="51" xfId="0" applyFont="1" applyFill="1" applyBorder="1" applyAlignment="1">
      <alignment horizontal="center" vertical="center"/>
    </xf>
    <xf numFmtId="0" fontId="0" fillId="34" borderId="51" xfId="0" applyFill="1" applyBorder="1" applyAlignment="1">
      <alignment horizontal="center" vertical="center"/>
    </xf>
    <xf numFmtId="164" fontId="17" fillId="34" borderId="54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vertical="center"/>
    </xf>
    <xf numFmtId="2" fontId="17" fillId="0" borderId="27" xfId="0" applyNumberFormat="1" applyFont="1" applyFill="1" applyBorder="1" applyAlignment="1">
      <alignment horizontal="center" vertical="center"/>
    </xf>
    <xf numFmtId="2" fontId="24" fillId="38" borderId="29" xfId="0" applyNumberFormat="1" applyFont="1" applyFill="1" applyBorder="1" applyAlignment="1">
      <alignment horizontal="center" vertical="center"/>
    </xf>
    <xf numFmtId="2" fontId="19" fillId="36" borderId="50" xfId="0" applyNumberFormat="1" applyFont="1" applyFill="1" applyBorder="1" applyAlignment="1">
      <alignment horizontal="center" vertical="center"/>
    </xf>
    <xf numFmtId="2" fontId="24" fillId="38" borderId="29" xfId="0" applyNumberFormat="1" applyFont="1" applyFill="1" applyBorder="1" applyAlignment="1">
      <alignment horizontal="center"/>
    </xf>
    <xf numFmtId="2" fontId="24" fillId="38" borderId="40" xfId="0" applyNumberFormat="1" applyFont="1" applyFill="1" applyBorder="1" applyAlignment="1">
      <alignment horizontal="center"/>
    </xf>
    <xf numFmtId="2" fontId="19" fillId="36" borderId="57" xfId="0" applyNumberFormat="1" applyFont="1" applyFill="1" applyBorder="1" applyAlignment="1">
      <alignment horizontal="center" vertical="center"/>
    </xf>
    <xf numFmtId="0" fontId="24" fillId="36" borderId="21" xfId="0" applyFont="1" applyFill="1" applyBorder="1"/>
    <xf numFmtId="0" fontId="24" fillId="36" borderId="28" xfId="0" applyFont="1" applyFill="1" applyBorder="1"/>
    <xf numFmtId="0" fontId="17" fillId="0" borderId="26" xfId="0" applyFont="1" applyFill="1" applyBorder="1" applyAlignment="1">
      <alignment horizontal="left"/>
    </xf>
    <xf numFmtId="164" fontId="17" fillId="0" borderId="58" xfId="0" applyNumberFormat="1" applyFont="1" applyFill="1" applyBorder="1" applyAlignment="1">
      <alignment horizontal="center" vertical="center"/>
    </xf>
    <xf numFmtId="164" fontId="17" fillId="0" borderId="59" xfId="0" applyNumberFormat="1" applyFont="1" applyFill="1" applyBorder="1" applyAlignment="1">
      <alignment horizontal="center" vertical="center"/>
    </xf>
    <xf numFmtId="164" fontId="0" fillId="0" borderId="59" xfId="0" applyNumberFormat="1" applyFill="1" applyBorder="1" applyAlignment="1">
      <alignment horizontal="center" vertical="center"/>
    </xf>
    <xf numFmtId="164" fontId="17" fillId="0" borderId="60" xfId="0" applyNumberFormat="1" applyFont="1" applyFill="1" applyBorder="1" applyAlignment="1">
      <alignment horizontal="center" vertical="center"/>
    </xf>
    <xf numFmtId="165" fontId="17" fillId="0" borderId="29" xfId="0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17" fillId="0" borderId="11" xfId="0" applyNumberFormat="1" applyFont="1" applyFill="1" applyBorder="1" applyAlignment="1">
      <alignment horizontal="center" vertical="center"/>
    </xf>
    <xf numFmtId="165" fontId="17" fillId="0" borderId="21" xfId="0" applyNumberFormat="1" applyFont="1" applyFill="1" applyBorder="1" applyAlignment="1">
      <alignment horizontal="center" vertical="center"/>
    </xf>
    <xf numFmtId="0" fontId="17" fillId="0" borderId="61" xfId="0" applyFont="1" applyFill="1" applyBorder="1" applyAlignment="1">
      <alignment horizontal="center" vertical="center"/>
    </xf>
    <xf numFmtId="2" fontId="17" fillId="38" borderId="19" xfId="0" applyNumberFormat="1" applyFont="1" applyFill="1" applyBorder="1" applyAlignment="1">
      <alignment horizontal="center" vertical="center"/>
    </xf>
    <xf numFmtId="164" fontId="17" fillId="38" borderId="19" xfId="0" applyNumberFormat="1" applyFont="1" applyFill="1" applyBorder="1" applyAlignment="1">
      <alignment horizontal="center" vertical="center"/>
    </xf>
    <xf numFmtId="164" fontId="17" fillId="38" borderId="27" xfId="0" applyNumberFormat="1" applyFont="1" applyFill="1" applyBorder="1" applyAlignment="1">
      <alignment horizontal="center" vertical="center"/>
    </xf>
    <xf numFmtId="164" fontId="0" fillId="38" borderId="19" xfId="0" applyNumberFormat="1" applyFill="1" applyBorder="1" applyAlignment="1">
      <alignment horizontal="center" vertical="center"/>
    </xf>
    <xf numFmtId="0" fontId="0" fillId="38" borderId="19" xfId="0" applyFill="1" applyBorder="1" applyAlignment="1">
      <alignment horizontal="center"/>
    </xf>
    <xf numFmtId="0" fontId="17" fillId="0" borderId="55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17" fillId="40" borderId="31" xfId="0" applyFont="1" applyFill="1" applyBorder="1" applyAlignment="1">
      <alignment horizontal="center" vertical="center"/>
    </xf>
    <xf numFmtId="165" fontId="17" fillId="40" borderId="10" xfId="0" applyNumberFormat="1" applyFont="1" applyFill="1" applyBorder="1" applyAlignment="1">
      <alignment horizontal="center" vertical="center"/>
    </xf>
    <xf numFmtId="0" fontId="17" fillId="40" borderId="61" xfId="0" applyFont="1" applyFill="1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0" fontId="17" fillId="40" borderId="10" xfId="0" applyFont="1" applyFill="1" applyBorder="1" applyAlignment="1">
      <alignment horizontal="left" vertical="center"/>
    </xf>
    <xf numFmtId="0" fontId="17" fillId="40" borderId="18" xfId="0" applyFont="1" applyFill="1" applyBorder="1" applyAlignment="1">
      <alignment horizontal="center" vertical="center"/>
    </xf>
    <xf numFmtId="165" fontId="0" fillId="0" borderId="23" xfId="0" applyNumberFormat="1" applyFill="1" applyBorder="1" applyAlignment="1">
      <alignment horizontal="center" vertical="center"/>
    </xf>
    <xf numFmtId="165" fontId="0" fillId="0" borderId="10" xfId="0" applyNumberFormat="1" applyFill="1" applyBorder="1" applyAlignment="1">
      <alignment horizontal="center" vertical="center"/>
    </xf>
    <xf numFmtId="165" fontId="0" fillId="0" borderId="26" xfId="0" applyNumberFormat="1" applyFill="1" applyBorder="1" applyAlignment="1">
      <alignment horizontal="center" vertical="center"/>
    </xf>
    <xf numFmtId="0" fontId="17" fillId="40" borderId="25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18" fillId="33" borderId="14" xfId="0" applyFont="1" applyFill="1" applyBorder="1" applyAlignment="1">
      <alignment horizontal="center" vertical="center"/>
    </xf>
    <xf numFmtId="0" fontId="24" fillId="39" borderId="13" xfId="0" applyFont="1" applyFill="1" applyBorder="1" applyAlignment="1">
      <alignment horizontal="right" vertical="center"/>
    </xf>
    <xf numFmtId="0" fontId="24" fillId="39" borderId="14" xfId="0" applyFont="1" applyFill="1" applyBorder="1" applyAlignment="1">
      <alignment horizontal="right" vertical="center"/>
    </xf>
    <xf numFmtId="0" fontId="24" fillId="39" borderId="15" xfId="0" applyFont="1" applyFill="1" applyBorder="1" applyAlignment="1">
      <alignment horizontal="right" vertical="center"/>
    </xf>
    <xf numFmtId="0" fontId="32" fillId="33" borderId="13" xfId="0" applyFont="1" applyFill="1" applyBorder="1" applyAlignment="1">
      <alignment horizontal="right" vertical="center"/>
    </xf>
    <xf numFmtId="0" fontId="32" fillId="33" borderId="14" xfId="0" applyFont="1" applyFill="1" applyBorder="1" applyAlignment="1">
      <alignment horizontal="right" vertical="center"/>
    </xf>
    <xf numFmtId="0" fontId="32" fillId="33" borderId="15" xfId="0" applyFont="1" applyFill="1" applyBorder="1" applyAlignment="1">
      <alignment horizontal="right" vertical="center"/>
    </xf>
    <xf numFmtId="0" fontId="15" fillId="33" borderId="38" xfId="0" applyFont="1" applyFill="1" applyBorder="1" applyAlignment="1">
      <alignment horizontal="center" vertical="center" textRotation="90"/>
    </xf>
    <xf numFmtId="0" fontId="29" fillId="37" borderId="13" xfId="0" applyFont="1" applyFill="1" applyBorder="1" applyAlignment="1">
      <alignment horizontal="right" vertical="center"/>
    </xf>
    <xf numFmtId="0" fontId="29" fillId="37" borderId="49" xfId="0" applyFont="1" applyFill="1" applyBorder="1" applyAlignment="1">
      <alignment horizontal="right" vertical="center"/>
    </xf>
    <xf numFmtId="0" fontId="29" fillId="37" borderId="56" xfId="0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left" vertical="center"/>
    </xf>
    <xf numFmtId="0" fontId="15" fillId="33" borderId="20" xfId="0" applyFont="1" applyFill="1" applyBorder="1" applyAlignment="1">
      <alignment horizontal="center" vertical="center" textRotation="90"/>
    </xf>
    <xf numFmtId="0" fontId="15" fillId="33" borderId="39" xfId="0" applyFont="1" applyFill="1" applyBorder="1" applyAlignment="1">
      <alignment horizontal="center" vertical="center" textRotation="90"/>
    </xf>
    <xf numFmtId="0" fontId="29" fillId="39" borderId="20" xfId="0" applyFont="1" applyFill="1" applyBorder="1" applyAlignment="1">
      <alignment horizontal="center" vertical="center" textRotation="90"/>
    </xf>
    <xf numFmtId="0" fontId="29" fillId="39" borderId="38" xfId="0" applyFont="1" applyFill="1" applyBorder="1" applyAlignment="1">
      <alignment horizontal="center" vertical="center" textRotation="90"/>
    </xf>
    <xf numFmtId="0" fontId="29" fillId="39" borderId="39" xfId="0" applyFont="1" applyFill="1" applyBorder="1" applyAlignment="1">
      <alignment horizontal="center" vertical="center" textRotation="90"/>
    </xf>
    <xf numFmtId="0" fontId="17" fillId="0" borderId="11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/>
    </xf>
    <xf numFmtId="0" fontId="17" fillId="0" borderId="29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30" fillId="33" borderId="20" xfId="0" applyFont="1" applyFill="1" applyBorder="1" applyAlignment="1">
      <alignment horizontal="center" vertical="center" textRotation="90"/>
    </xf>
    <xf numFmtId="0" fontId="30" fillId="33" borderId="38" xfId="0" applyFont="1" applyFill="1" applyBorder="1" applyAlignment="1">
      <alignment horizontal="center" vertical="center" textRotation="90"/>
    </xf>
    <xf numFmtId="0" fontId="30" fillId="33" borderId="39" xfId="0" applyFont="1" applyFill="1" applyBorder="1" applyAlignment="1">
      <alignment horizontal="center" vertical="center" textRotation="90"/>
    </xf>
    <xf numFmtId="0" fontId="29" fillId="37" borderId="20" xfId="0" applyFont="1" applyFill="1" applyBorder="1" applyAlignment="1">
      <alignment horizontal="center" vertical="center" textRotation="90"/>
    </xf>
    <xf numFmtId="0" fontId="29" fillId="37" borderId="38" xfId="0" applyFont="1" applyFill="1" applyBorder="1" applyAlignment="1">
      <alignment horizontal="center" vertical="center" textRotation="90"/>
    </xf>
    <xf numFmtId="0" fontId="24" fillId="38" borderId="13" xfId="0" applyFont="1" applyFill="1" applyBorder="1" applyAlignment="1">
      <alignment horizontal="right" vertical="center"/>
    </xf>
    <xf numFmtId="0" fontId="24" fillId="38" borderId="0" xfId="0" applyFont="1" applyFill="1" applyBorder="1" applyAlignment="1">
      <alignment horizontal="right" vertical="center"/>
    </xf>
    <xf numFmtId="0" fontId="24" fillId="38" borderId="55" xfId="0" applyFont="1" applyFill="1" applyBorder="1" applyAlignment="1">
      <alignment horizontal="right" vertical="center"/>
    </xf>
    <xf numFmtId="0" fontId="24" fillId="38" borderId="20" xfId="0" applyFont="1" applyFill="1" applyBorder="1" applyAlignment="1">
      <alignment horizontal="center" vertical="center" textRotation="90"/>
    </xf>
    <xf numFmtId="0" fontId="24" fillId="38" borderId="38" xfId="0" applyFont="1" applyFill="1" applyBorder="1" applyAlignment="1">
      <alignment horizontal="center" vertical="center" textRotation="90"/>
    </xf>
    <xf numFmtId="0" fontId="24" fillId="38" borderId="39" xfId="0" applyFont="1" applyFill="1" applyBorder="1" applyAlignment="1">
      <alignment horizontal="center" vertical="center" textRotation="90"/>
    </xf>
    <xf numFmtId="0" fontId="26" fillId="0" borderId="0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0" fontId="18" fillId="33" borderId="15" xfId="0" applyFont="1" applyFill="1" applyBorder="1" applyAlignment="1">
      <alignment horizontal="center" vertical="center"/>
    </xf>
    <xf numFmtId="0" fontId="24" fillId="33" borderId="32" xfId="0" applyFont="1" applyFill="1" applyBorder="1" applyAlignment="1">
      <alignment horizontal="center" vertical="center"/>
    </xf>
    <xf numFmtId="0" fontId="24" fillId="33" borderId="33" xfId="0" applyFont="1" applyFill="1" applyBorder="1" applyAlignment="1">
      <alignment horizontal="center" vertical="center"/>
    </xf>
    <xf numFmtId="0" fontId="24" fillId="35" borderId="13" xfId="0" applyFont="1" applyFill="1" applyBorder="1" applyAlignment="1">
      <alignment horizontal="right" vertical="center"/>
    </xf>
    <xf numFmtId="0" fontId="24" fillId="35" borderId="49" xfId="0" applyFont="1" applyFill="1" applyBorder="1" applyAlignment="1">
      <alignment horizontal="right" vertical="center"/>
    </xf>
    <xf numFmtId="0" fontId="24" fillId="35" borderId="50" xfId="0" applyFont="1" applyFill="1" applyBorder="1" applyAlignment="1">
      <alignment horizontal="right" vertical="center"/>
    </xf>
    <xf numFmtId="0" fontId="24" fillId="34" borderId="13" xfId="0" applyFont="1" applyFill="1" applyBorder="1" applyAlignment="1">
      <alignment horizontal="right" vertical="center"/>
    </xf>
    <xf numFmtId="0" fontId="24" fillId="34" borderId="14" xfId="0" applyFont="1" applyFill="1" applyBorder="1" applyAlignment="1">
      <alignment horizontal="right" vertical="center"/>
    </xf>
    <xf numFmtId="0" fontId="24" fillId="34" borderId="52" xfId="0" applyFont="1" applyFill="1" applyBorder="1" applyAlignment="1">
      <alignment horizontal="right" vertical="center"/>
    </xf>
    <xf numFmtId="0" fontId="24" fillId="34" borderId="53" xfId="0" applyFont="1" applyFill="1" applyBorder="1" applyAlignment="1">
      <alignment horizontal="right" vertical="center"/>
    </xf>
    <xf numFmtId="0" fontId="15" fillId="33" borderId="35" xfId="0" applyFont="1" applyFill="1" applyBorder="1" applyAlignment="1">
      <alignment horizontal="center" vertical="center" textRotation="90"/>
    </xf>
    <xf numFmtId="0" fontId="15" fillId="33" borderId="36" xfId="0" applyFont="1" applyFill="1" applyBorder="1" applyAlignment="1">
      <alignment horizontal="center" vertical="center" textRotation="90"/>
    </xf>
    <xf numFmtId="0" fontId="15" fillId="33" borderId="37" xfId="0" applyFont="1" applyFill="1" applyBorder="1" applyAlignment="1">
      <alignment horizontal="center" vertical="center" textRotation="90"/>
    </xf>
    <xf numFmtId="0" fontId="24" fillId="34" borderId="38" xfId="0" applyFont="1" applyFill="1" applyBorder="1" applyAlignment="1">
      <alignment horizontal="center" vertical="center" textRotation="90"/>
    </xf>
    <xf numFmtId="0" fontId="24" fillId="34" borderId="39" xfId="0" applyFont="1" applyFill="1" applyBorder="1" applyAlignment="1">
      <alignment horizontal="center" vertical="center" textRotation="90"/>
    </xf>
    <xf numFmtId="0" fontId="17" fillId="0" borderId="11" xfId="0" applyFont="1" applyFill="1" applyBorder="1" applyAlignment="1">
      <alignment horizontal="left" vertical="center" wrapText="1"/>
    </xf>
    <xf numFmtId="0" fontId="17" fillId="0" borderId="29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24" fillId="35" borderId="20" xfId="0" applyFont="1" applyFill="1" applyBorder="1" applyAlignment="1">
      <alignment horizontal="center" vertical="center" textRotation="90"/>
    </xf>
    <xf numFmtId="0" fontId="24" fillId="35" borderId="38" xfId="0" applyFont="1" applyFill="1" applyBorder="1" applyAlignment="1">
      <alignment horizontal="center" vertical="center" textRotation="90"/>
    </xf>
    <xf numFmtId="0" fontId="24" fillId="35" borderId="39" xfId="0" applyFont="1" applyFill="1" applyBorder="1" applyAlignment="1">
      <alignment horizontal="center" vertical="center" textRotation="90"/>
    </xf>
    <xf numFmtId="0" fontId="19" fillId="39" borderId="15" xfId="0" applyFont="1" applyFill="1" applyBorder="1" applyAlignment="1">
      <alignment horizontal="center" vertical="center" wrapText="1"/>
    </xf>
  </cellXfs>
  <cellStyles count="45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8" builtinId="20" customBuiltin="1"/>
    <cellStyle name="Incorrecto" xfId="6" builtinId="27" customBuiltin="1"/>
    <cellStyle name="Moneda 2" xfId="44"/>
    <cellStyle name="Neutral" xfId="7" builtinId="28" customBuiltin="1"/>
    <cellStyle name="Normal" xfId="0" builtinId="0"/>
    <cellStyle name="Notas 2" xfId="42"/>
    <cellStyle name="Porcentaje 2" xfId="41"/>
    <cellStyle name="Porcentaje 3" xfId="40"/>
    <cellStyle name="Salida" xfId="9" builtinId="21" customBuiltin="1"/>
    <cellStyle name="Texto de advertencia" xfId="13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43"/>
    <cellStyle name="Total" xfId="15" builtinId="25" customBuiltin="1"/>
  </cellStyles>
  <dxfs count="0"/>
  <tableStyles count="0" defaultTableStyle="TableStyleMedium2" defaultPivotStyle="PivotStyleLight16"/>
  <colors>
    <mruColors>
      <color rgb="FFCC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95"/>
  <sheetViews>
    <sheetView tabSelected="1" view="pageBreakPreview" zoomScale="56" zoomScaleNormal="85" zoomScaleSheetLayoutView="56" workbookViewId="0">
      <selection activeCell="K299" sqref="K299"/>
    </sheetView>
  </sheetViews>
  <sheetFormatPr baseColWidth="10" defaultColWidth="11.5546875" defaultRowHeight="14.4" x14ac:dyDescent="0.3"/>
  <cols>
    <col min="1" max="1" width="11.5546875" style="7"/>
    <col min="2" max="2" width="4.88671875" style="7" bestFit="1" customWidth="1"/>
    <col min="3" max="3" width="4.88671875" style="7" customWidth="1"/>
    <col min="4" max="4" width="18.33203125" style="7" bestFit="1" customWidth="1"/>
    <col min="5" max="5" width="18.33203125" style="7" customWidth="1"/>
    <col min="6" max="6" width="45.33203125" style="4" customWidth="1"/>
    <col min="7" max="7" width="50" style="19" customWidth="1"/>
    <col min="8" max="9" width="15" style="7" customWidth="1"/>
    <col min="10" max="11" width="12.6640625" style="7" customWidth="1"/>
    <col min="12" max="12" width="14.6640625" style="7" bestFit="1" customWidth="1"/>
    <col min="13" max="13" width="15.88671875" style="7" bestFit="1" customWidth="1"/>
    <col min="14" max="14" width="11.33203125" style="7" bestFit="1" customWidth="1"/>
    <col min="15" max="16384" width="11.5546875" style="7"/>
  </cols>
  <sheetData>
    <row r="2" spans="2:14" ht="23.4" x14ac:dyDescent="0.3">
      <c r="B2" s="219" t="s">
        <v>0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2:14" ht="23.4" x14ac:dyDescent="0.3">
      <c r="B3" s="219" t="s">
        <v>1</v>
      </c>
      <c r="C3" s="219"/>
      <c r="D3" s="219"/>
      <c r="E3" s="219"/>
      <c r="F3" s="219"/>
      <c r="G3" s="219"/>
      <c r="H3" s="219"/>
      <c r="I3" s="183"/>
      <c r="J3" s="82"/>
      <c r="K3" s="82"/>
      <c r="L3" s="82"/>
    </row>
    <row r="4" spans="2:14" ht="23.4" x14ac:dyDescent="0.3">
      <c r="B4" s="219" t="s">
        <v>2</v>
      </c>
      <c r="C4" s="219"/>
      <c r="D4" s="219"/>
      <c r="E4" s="219"/>
      <c r="F4" s="219"/>
      <c r="G4" s="219"/>
      <c r="H4" s="219"/>
      <c r="I4" s="183"/>
      <c r="J4" s="82"/>
      <c r="K4" s="82"/>
      <c r="L4" s="82"/>
    </row>
    <row r="5" spans="2:14" ht="23.4" x14ac:dyDescent="0.3">
      <c r="B5" s="219" t="s">
        <v>378</v>
      </c>
      <c r="C5" s="219"/>
      <c r="D5" s="219"/>
      <c r="E5" s="219"/>
      <c r="F5" s="219"/>
      <c r="G5" s="219"/>
      <c r="H5" s="219"/>
      <c r="I5" s="219"/>
      <c r="J5" s="219"/>
      <c r="K5" s="183"/>
      <c r="L5" s="82"/>
    </row>
    <row r="6" spans="2:14" ht="15" thickBot="1" x14ac:dyDescent="0.35"/>
    <row r="7" spans="2:14" ht="26.4" thickBot="1" x14ac:dyDescent="0.35">
      <c r="B7" s="223" t="s">
        <v>129</v>
      </c>
      <c r="C7" s="208" t="s">
        <v>260</v>
      </c>
      <c r="D7" s="221" t="s">
        <v>261</v>
      </c>
      <c r="E7" s="221"/>
      <c r="F7" s="221"/>
      <c r="G7" s="221"/>
      <c r="H7" s="221"/>
      <c r="I7" s="221"/>
      <c r="J7" s="222"/>
      <c r="K7" s="184"/>
      <c r="L7" s="220" t="s">
        <v>3</v>
      </c>
      <c r="M7" s="221"/>
      <c r="N7" s="222"/>
    </row>
    <row r="8" spans="2:14" ht="54.6" thickBot="1" x14ac:dyDescent="0.35">
      <c r="B8" s="224"/>
      <c r="C8" s="210"/>
      <c r="D8" s="10" t="s">
        <v>371</v>
      </c>
      <c r="E8" s="10" t="s">
        <v>372</v>
      </c>
      <c r="F8" s="8" t="s">
        <v>4</v>
      </c>
      <c r="G8" s="20" t="s">
        <v>5</v>
      </c>
      <c r="H8" s="13" t="s">
        <v>379</v>
      </c>
      <c r="I8" s="243" t="s">
        <v>380</v>
      </c>
      <c r="J8" s="13" t="s">
        <v>6</v>
      </c>
      <c r="K8" s="243" t="s">
        <v>381</v>
      </c>
      <c r="L8" s="9" t="s">
        <v>7</v>
      </c>
      <c r="M8" s="9" t="s">
        <v>8</v>
      </c>
      <c r="N8" s="9" t="s">
        <v>9</v>
      </c>
    </row>
    <row r="9" spans="2:14" ht="28.95" customHeight="1" thickBot="1" x14ac:dyDescent="0.35">
      <c r="B9" s="240" t="s">
        <v>127</v>
      </c>
      <c r="C9" s="196" t="s">
        <v>130</v>
      </c>
      <c r="D9" s="43">
        <v>139</v>
      </c>
      <c r="E9" s="43">
        <v>161</v>
      </c>
      <c r="F9" s="6" t="s">
        <v>10</v>
      </c>
      <c r="G9" s="6" t="s">
        <v>11</v>
      </c>
      <c r="H9" s="31">
        <v>0.21807966820987701</v>
      </c>
      <c r="I9" s="31">
        <f>H9*0.8</f>
        <v>0.17446373456790162</v>
      </c>
      <c r="J9" s="31">
        <f>H9*86.4</f>
        <v>18.842083333333374</v>
      </c>
      <c r="K9" s="31">
        <f>I9*86.4</f>
        <v>15.073666666666702</v>
      </c>
      <c r="L9" s="50">
        <v>480825.99739999999</v>
      </c>
      <c r="M9" s="50">
        <v>2137509.5449999999</v>
      </c>
      <c r="N9" s="27">
        <v>2281</v>
      </c>
    </row>
    <row r="10" spans="2:14" ht="29.4" thickBot="1" x14ac:dyDescent="0.35">
      <c r="B10" s="241"/>
      <c r="C10" s="191"/>
      <c r="D10" s="44">
        <v>46</v>
      </c>
      <c r="E10" s="60">
        <v>506</v>
      </c>
      <c r="F10" s="201" t="s">
        <v>12</v>
      </c>
      <c r="G10" s="15" t="s">
        <v>13</v>
      </c>
      <c r="H10" s="32">
        <v>2.8696335948216732E-3</v>
      </c>
      <c r="I10" s="31">
        <f t="shared" ref="I10:I73" si="0">H10*0.8</f>
        <v>2.2957068758573387E-3</v>
      </c>
      <c r="J10" s="32">
        <f>H10*86.4</f>
        <v>0.24793634259259259</v>
      </c>
      <c r="K10" s="31">
        <f t="shared" ref="K10:K73" si="1">I10*86.4</f>
        <v>0.19834907407407407</v>
      </c>
      <c r="L10" s="17">
        <v>481510.80739999999</v>
      </c>
      <c r="M10" s="17">
        <v>2136855.9844</v>
      </c>
      <c r="N10" s="22">
        <v>2280.29</v>
      </c>
    </row>
    <row r="11" spans="2:14" ht="29.4" thickBot="1" x14ac:dyDescent="0.35">
      <c r="B11" s="241"/>
      <c r="C11" s="191"/>
      <c r="D11" s="44">
        <v>50</v>
      </c>
      <c r="E11" s="168">
        <v>499</v>
      </c>
      <c r="F11" s="205"/>
      <c r="G11" s="15" t="s">
        <v>14</v>
      </c>
      <c r="H11" s="32">
        <v>4.0579346707818931E-2</v>
      </c>
      <c r="I11" s="31">
        <f t="shared" si="0"/>
        <v>3.2463477366255149E-2</v>
      </c>
      <c r="J11" s="32">
        <f t="shared" ref="J11:J74" si="2">H11*86.4</f>
        <v>3.5060555555555557</v>
      </c>
      <c r="K11" s="31">
        <f t="shared" si="1"/>
        <v>2.8048444444444449</v>
      </c>
      <c r="L11" s="17">
        <v>481522.76449999999</v>
      </c>
      <c r="M11" s="17">
        <v>2136857.3347999998</v>
      </c>
      <c r="N11" s="22">
        <v>2280.5</v>
      </c>
    </row>
    <row r="12" spans="2:14" ht="29.4" thickBot="1" x14ac:dyDescent="0.35">
      <c r="B12" s="241"/>
      <c r="C12" s="191"/>
      <c r="D12" s="44">
        <v>51</v>
      </c>
      <c r="E12" s="45">
        <v>498</v>
      </c>
      <c r="F12" s="202"/>
      <c r="G12" s="15" t="s">
        <v>15</v>
      </c>
      <c r="H12" s="32">
        <v>4.5269097222222221E-2</v>
      </c>
      <c r="I12" s="31">
        <f t="shared" si="0"/>
        <v>3.6215277777777777E-2</v>
      </c>
      <c r="J12" s="32">
        <f t="shared" si="2"/>
        <v>3.9112500000000003</v>
      </c>
      <c r="K12" s="31">
        <f t="shared" si="1"/>
        <v>3.129</v>
      </c>
      <c r="L12" s="17">
        <v>481567.70600000001</v>
      </c>
      <c r="M12" s="17">
        <v>2136860.5595</v>
      </c>
      <c r="N12" s="22">
        <v>2280.2199999999998</v>
      </c>
    </row>
    <row r="13" spans="2:14" ht="15" thickBot="1" x14ac:dyDescent="0.35">
      <c r="B13" s="241"/>
      <c r="C13" s="191"/>
      <c r="D13" s="44">
        <v>181</v>
      </c>
      <c r="E13" s="44">
        <v>240</v>
      </c>
      <c r="F13" s="35" t="s">
        <v>16</v>
      </c>
      <c r="G13" s="15" t="s">
        <v>16</v>
      </c>
      <c r="H13" s="32">
        <v>0.14990596064814818</v>
      </c>
      <c r="I13" s="31">
        <f t="shared" si="0"/>
        <v>0.11992476851851855</v>
      </c>
      <c r="J13" s="32">
        <f t="shared" si="2"/>
        <v>12.951875000000003</v>
      </c>
      <c r="K13" s="31">
        <f t="shared" si="1"/>
        <v>10.361500000000003</v>
      </c>
      <c r="L13" s="17">
        <v>480788.83500000002</v>
      </c>
      <c r="M13" s="17">
        <v>2137763.8059</v>
      </c>
      <c r="N13" s="22">
        <v>2282</v>
      </c>
    </row>
    <row r="14" spans="2:14" ht="15" thickBot="1" x14ac:dyDescent="0.35">
      <c r="B14" s="241"/>
      <c r="C14" s="191"/>
      <c r="D14" s="44">
        <v>292</v>
      </c>
      <c r="E14" s="44">
        <v>165</v>
      </c>
      <c r="F14" s="35" t="s">
        <v>17</v>
      </c>
      <c r="G14" s="15" t="s">
        <v>18</v>
      </c>
      <c r="H14" s="32">
        <v>1.1636766975308641E-2</v>
      </c>
      <c r="I14" s="31">
        <f t="shared" si="0"/>
        <v>9.3094135802469138E-3</v>
      </c>
      <c r="J14" s="32">
        <f t="shared" si="2"/>
        <v>1.0054166666666666</v>
      </c>
      <c r="K14" s="31">
        <f t="shared" si="1"/>
        <v>0.80433333333333346</v>
      </c>
      <c r="L14" s="17">
        <v>480754.05219999998</v>
      </c>
      <c r="M14" s="17">
        <v>2137709.6153000002</v>
      </c>
      <c r="N14" s="22">
        <v>2280.5</v>
      </c>
    </row>
    <row r="15" spans="2:14" ht="15" thickBot="1" x14ac:dyDescent="0.35">
      <c r="B15" s="241"/>
      <c r="C15" s="191"/>
      <c r="D15" s="44">
        <v>187</v>
      </c>
      <c r="E15" s="44">
        <v>615</v>
      </c>
      <c r="F15" s="35" t="s">
        <v>19</v>
      </c>
      <c r="G15" s="15" t="s">
        <v>20</v>
      </c>
      <c r="H15" s="32">
        <v>9.8039874551971287E-2</v>
      </c>
      <c r="I15" s="31">
        <f t="shared" si="0"/>
        <v>7.8431899641577041E-2</v>
      </c>
      <c r="J15" s="32">
        <f t="shared" si="2"/>
        <v>8.4706451612903191</v>
      </c>
      <c r="K15" s="31">
        <f t="shared" si="1"/>
        <v>6.7765161290322569</v>
      </c>
      <c r="L15" s="16">
        <v>481663.92200000002</v>
      </c>
      <c r="M15" s="37">
        <v>2137056.2560000001</v>
      </c>
      <c r="N15" s="22">
        <v>2277</v>
      </c>
    </row>
    <row r="16" spans="2:14" ht="15" thickBot="1" x14ac:dyDescent="0.35">
      <c r="B16" s="241"/>
      <c r="C16" s="191"/>
      <c r="D16" s="44">
        <v>172</v>
      </c>
      <c r="E16" s="44">
        <v>361</v>
      </c>
      <c r="F16" s="35" t="s">
        <v>21</v>
      </c>
      <c r="G16" s="15" t="s">
        <v>22</v>
      </c>
      <c r="H16" s="32">
        <v>1.1477623456790124E-2</v>
      </c>
      <c r="I16" s="31">
        <f t="shared" si="0"/>
        <v>9.1820987654320993E-3</v>
      </c>
      <c r="J16" s="32">
        <f t="shared" si="2"/>
        <v>0.99166666666666681</v>
      </c>
      <c r="K16" s="31">
        <f t="shared" si="1"/>
        <v>0.79333333333333345</v>
      </c>
      <c r="L16" s="16">
        <v>4809709816</v>
      </c>
      <c r="M16" s="37">
        <v>21372600279</v>
      </c>
      <c r="N16" s="22">
        <v>2283.5</v>
      </c>
    </row>
    <row r="17" spans="2:14" ht="29.4" thickBot="1" x14ac:dyDescent="0.35">
      <c r="B17" s="241"/>
      <c r="C17" s="191"/>
      <c r="D17" s="44">
        <v>154</v>
      </c>
      <c r="E17" s="44">
        <v>98</v>
      </c>
      <c r="F17" s="15" t="s">
        <v>23</v>
      </c>
      <c r="G17" s="15" t="s">
        <v>24</v>
      </c>
      <c r="H17" s="32">
        <v>2.3914930555555557E-2</v>
      </c>
      <c r="I17" s="31">
        <f t="shared" si="0"/>
        <v>1.9131944444444448E-2</v>
      </c>
      <c r="J17" s="32">
        <f t="shared" si="2"/>
        <v>2.0662500000000001</v>
      </c>
      <c r="K17" s="31">
        <f t="shared" si="1"/>
        <v>1.6530000000000005</v>
      </c>
      <c r="L17" s="16">
        <v>480400.34669999999</v>
      </c>
      <c r="M17" s="37">
        <v>2138029.0821000002</v>
      </c>
      <c r="N17" s="22">
        <v>2274.8000000000002</v>
      </c>
    </row>
    <row r="18" spans="2:14" ht="15" thickBot="1" x14ac:dyDescent="0.35">
      <c r="B18" s="241"/>
      <c r="C18" s="191"/>
      <c r="D18" s="44">
        <v>197</v>
      </c>
      <c r="E18" s="44">
        <v>110</v>
      </c>
      <c r="F18" s="35" t="s">
        <v>25</v>
      </c>
      <c r="G18" s="15" t="s">
        <v>26</v>
      </c>
      <c r="H18" s="32">
        <v>0.17132040895061729</v>
      </c>
      <c r="I18" s="31">
        <f t="shared" si="0"/>
        <v>0.13705632716049385</v>
      </c>
      <c r="J18" s="32">
        <f t="shared" si="2"/>
        <v>14.802083333333334</v>
      </c>
      <c r="K18" s="31">
        <f t="shared" si="1"/>
        <v>11.841666666666669</v>
      </c>
      <c r="L18" s="16">
        <v>480313.82199999999</v>
      </c>
      <c r="M18" s="37">
        <v>2138063.5252</v>
      </c>
      <c r="N18" s="22">
        <v>2277.1999999999998</v>
      </c>
    </row>
    <row r="19" spans="2:14" ht="15" thickBot="1" x14ac:dyDescent="0.35">
      <c r="B19" s="241"/>
      <c r="C19" s="191"/>
      <c r="D19" s="44">
        <v>209</v>
      </c>
      <c r="E19" s="60">
        <v>114</v>
      </c>
      <c r="F19" s="237" t="s">
        <v>27</v>
      </c>
      <c r="G19" s="15" t="s">
        <v>28</v>
      </c>
      <c r="H19" s="32">
        <v>3.4027777777777775E-2</v>
      </c>
      <c r="I19" s="31">
        <f t="shared" si="0"/>
        <v>2.7222222222222221E-2</v>
      </c>
      <c r="J19" s="32">
        <f t="shared" si="2"/>
        <v>2.94</v>
      </c>
      <c r="K19" s="31">
        <f t="shared" si="1"/>
        <v>2.3519999999999999</v>
      </c>
      <c r="L19" s="16">
        <v>480503.21580000001</v>
      </c>
      <c r="M19" s="37">
        <v>2138049.5588000002</v>
      </c>
      <c r="N19" s="22">
        <v>2275</v>
      </c>
    </row>
    <row r="20" spans="2:14" ht="15" thickBot="1" x14ac:dyDescent="0.35">
      <c r="B20" s="241"/>
      <c r="C20" s="191"/>
      <c r="D20" s="44">
        <v>158</v>
      </c>
      <c r="E20" s="45">
        <v>111</v>
      </c>
      <c r="F20" s="239"/>
      <c r="G20" s="15" t="s">
        <v>29</v>
      </c>
      <c r="H20" s="32">
        <v>3.3116319444444445E-2</v>
      </c>
      <c r="I20" s="31">
        <f t="shared" si="0"/>
        <v>2.6493055555555558E-2</v>
      </c>
      <c r="J20" s="32">
        <f t="shared" si="2"/>
        <v>2.8612500000000001</v>
      </c>
      <c r="K20" s="31">
        <f t="shared" si="1"/>
        <v>2.2890000000000001</v>
      </c>
      <c r="L20" s="16">
        <v>480400.34669999999</v>
      </c>
      <c r="M20" s="37">
        <v>2138029.0821000002</v>
      </c>
      <c r="N20" s="22">
        <v>2274.8000000000002</v>
      </c>
    </row>
    <row r="21" spans="2:14" ht="15" thickBot="1" x14ac:dyDescent="0.35">
      <c r="B21" s="241"/>
      <c r="C21" s="191"/>
      <c r="D21" s="44">
        <v>54</v>
      </c>
      <c r="E21" s="60">
        <v>133</v>
      </c>
      <c r="F21" s="201" t="s">
        <v>30</v>
      </c>
      <c r="G21" s="15" t="s">
        <v>31</v>
      </c>
      <c r="H21" s="32">
        <v>7.4148745519713247E-3</v>
      </c>
      <c r="I21" s="31">
        <f t="shared" si="0"/>
        <v>5.9318996415770597E-3</v>
      </c>
      <c r="J21" s="32">
        <f t="shared" si="2"/>
        <v>0.64064516129032245</v>
      </c>
      <c r="K21" s="31">
        <f t="shared" si="1"/>
        <v>0.51251612903225796</v>
      </c>
      <c r="L21" s="16">
        <v>480794.18219999998</v>
      </c>
      <c r="M21" s="37">
        <v>2137779.9078000002</v>
      </c>
      <c r="N21" s="22">
        <v>2279</v>
      </c>
    </row>
    <row r="22" spans="2:14" ht="15" thickBot="1" x14ac:dyDescent="0.35">
      <c r="B22" s="241"/>
      <c r="C22" s="191"/>
      <c r="D22" s="44">
        <v>149</v>
      </c>
      <c r="E22" s="45">
        <v>239</v>
      </c>
      <c r="F22" s="202"/>
      <c r="G22" s="15" t="s">
        <v>32</v>
      </c>
      <c r="H22" s="32">
        <v>0.30405839307048999</v>
      </c>
      <c r="I22" s="31">
        <f t="shared" si="0"/>
        <v>0.24324671445639201</v>
      </c>
      <c r="J22" s="32">
        <f t="shared" si="2"/>
        <v>26.270645161290336</v>
      </c>
      <c r="K22" s="31">
        <f t="shared" si="1"/>
        <v>21.016516129032272</v>
      </c>
      <c r="L22" s="16">
        <v>480762.58630000002</v>
      </c>
      <c r="M22" s="37">
        <v>2137815.1283</v>
      </c>
      <c r="N22" s="22">
        <v>2279</v>
      </c>
    </row>
    <row r="23" spans="2:14" ht="15" thickBot="1" x14ac:dyDescent="0.35">
      <c r="B23" s="241"/>
      <c r="C23" s="191"/>
      <c r="D23" s="44">
        <v>157</v>
      </c>
      <c r="E23" s="60">
        <v>131</v>
      </c>
      <c r="F23" s="201" t="s">
        <v>33</v>
      </c>
      <c r="G23" s="15" t="s">
        <v>34</v>
      </c>
      <c r="H23" s="32">
        <v>0.38</v>
      </c>
      <c r="I23" s="31">
        <f t="shared" si="0"/>
        <v>0.30400000000000005</v>
      </c>
      <c r="J23" s="32">
        <f t="shared" si="2"/>
        <v>32.832000000000001</v>
      </c>
      <c r="K23" s="31">
        <f t="shared" si="1"/>
        <v>26.265600000000006</v>
      </c>
      <c r="L23" s="38"/>
      <c r="M23" s="37"/>
      <c r="N23" s="22">
        <v>2282.9</v>
      </c>
    </row>
    <row r="24" spans="2:14" ht="15" thickBot="1" x14ac:dyDescent="0.35">
      <c r="B24" s="241"/>
      <c r="C24" s="191"/>
      <c r="D24" s="44">
        <v>11</v>
      </c>
      <c r="E24" s="168">
        <v>132</v>
      </c>
      <c r="F24" s="205"/>
      <c r="G24" s="15" t="s">
        <v>35</v>
      </c>
      <c r="H24" s="32">
        <v>1.9175627240143368E-2</v>
      </c>
      <c r="I24" s="31">
        <f t="shared" si="0"/>
        <v>1.5340501792114694E-2</v>
      </c>
      <c r="J24" s="32">
        <f t="shared" si="2"/>
        <v>1.6567741935483871</v>
      </c>
      <c r="K24" s="31">
        <f t="shared" si="1"/>
        <v>1.3254193548387097</v>
      </c>
      <c r="L24" s="16">
        <v>480684.93349999998</v>
      </c>
      <c r="M24" s="37">
        <v>2137799.8149999999</v>
      </c>
      <c r="N24" s="22">
        <v>2282.9</v>
      </c>
    </row>
    <row r="25" spans="2:14" ht="15" thickBot="1" x14ac:dyDescent="0.35">
      <c r="B25" s="241"/>
      <c r="C25" s="191"/>
      <c r="D25" s="44">
        <v>88</v>
      </c>
      <c r="E25" s="45">
        <v>129</v>
      </c>
      <c r="F25" s="202"/>
      <c r="G25" s="15" t="s">
        <v>36</v>
      </c>
      <c r="H25" s="32">
        <v>1.9618055555555552E-2</v>
      </c>
      <c r="I25" s="31">
        <f t="shared" si="0"/>
        <v>1.5694444444444441E-2</v>
      </c>
      <c r="J25" s="32">
        <f t="shared" si="2"/>
        <v>1.6949999999999998</v>
      </c>
      <c r="K25" s="31">
        <f t="shared" si="1"/>
        <v>1.3559999999999999</v>
      </c>
      <c r="L25" s="16">
        <v>480663.7942</v>
      </c>
      <c r="M25" s="37">
        <v>2137858.0784</v>
      </c>
      <c r="N25" s="22">
        <v>2279.5</v>
      </c>
    </row>
    <row r="26" spans="2:14" ht="15" thickBot="1" x14ac:dyDescent="0.35">
      <c r="B26" s="241"/>
      <c r="C26" s="191"/>
      <c r="D26" s="44">
        <v>159</v>
      </c>
      <c r="E26" s="60">
        <v>1118</v>
      </c>
      <c r="F26" s="201" t="s">
        <v>37</v>
      </c>
      <c r="G26" s="15" t="s">
        <v>38</v>
      </c>
      <c r="H26" s="32">
        <v>5.8666087962962942E-3</v>
      </c>
      <c r="I26" s="31">
        <f t="shared" si="0"/>
        <v>4.6932870370370357E-3</v>
      </c>
      <c r="J26" s="32">
        <f t="shared" si="2"/>
        <v>0.50687499999999985</v>
      </c>
      <c r="K26" s="31">
        <f t="shared" si="1"/>
        <v>0.40549999999999992</v>
      </c>
      <c r="L26" s="16">
        <v>481193.32270000002</v>
      </c>
      <c r="M26" s="37">
        <v>2137612.9210999999</v>
      </c>
      <c r="N26" s="22">
        <v>2278.9</v>
      </c>
    </row>
    <row r="27" spans="2:14" ht="15" thickBot="1" x14ac:dyDescent="0.35">
      <c r="B27" s="241"/>
      <c r="C27" s="191"/>
      <c r="D27" s="44">
        <v>247</v>
      </c>
      <c r="E27" s="168">
        <v>1117</v>
      </c>
      <c r="F27" s="205"/>
      <c r="G27" s="15" t="s">
        <v>39</v>
      </c>
      <c r="H27" s="32">
        <v>0.27446983273596176</v>
      </c>
      <c r="I27" s="31">
        <f t="shared" si="0"/>
        <v>0.21957586618876943</v>
      </c>
      <c r="J27" s="32">
        <f t="shared" si="2"/>
        <v>23.714193548387097</v>
      </c>
      <c r="K27" s="31">
        <f t="shared" si="1"/>
        <v>18.971354838709679</v>
      </c>
      <c r="L27" s="16">
        <v>481150.98499999999</v>
      </c>
      <c r="M27" s="37">
        <v>2137771.0084000002</v>
      </c>
      <c r="N27" s="22">
        <v>2278.15</v>
      </c>
    </row>
    <row r="28" spans="2:14" ht="15" thickBot="1" x14ac:dyDescent="0.35">
      <c r="B28" s="241"/>
      <c r="C28" s="191"/>
      <c r="D28" s="44">
        <v>245</v>
      </c>
      <c r="E28" s="168">
        <v>1114</v>
      </c>
      <c r="F28" s="205"/>
      <c r="G28" s="15" t="s">
        <v>40</v>
      </c>
      <c r="H28" s="32">
        <v>0.114477237654321</v>
      </c>
      <c r="I28" s="31">
        <f t="shared" si="0"/>
        <v>9.1581790123456797E-2</v>
      </c>
      <c r="J28" s="32">
        <f t="shared" si="2"/>
        <v>9.8908333333333349</v>
      </c>
      <c r="K28" s="31">
        <f t="shared" si="1"/>
        <v>7.9126666666666674</v>
      </c>
      <c r="L28" s="16">
        <v>481117.86780000001</v>
      </c>
      <c r="M28" s="37">
        <v>2137661.5491999998</v>
      </c>
      <c r="N28" s="22">
        <v>2276.6</v>
      </c>
    </row>
    <row r="29" spans="2:14" ht="15" thickBot="1" x14ac:dyDescent="0.35">
      <c r="B29" s="241"/>
      <c r="C29" s="191"/>
      <c r="D29" s="44">
        <v>243</v>
      </c>
      <c r="E29" s="168">
        <v>1113</v>
      </c>
      <c r="F29" s="205"/>
      <c r="G29" s="15" t="s">
        <v>41</v>
      </c>
      <c r="H29" s="32">
        <v>0.10377492877492878</v>
      </c>
      <c r="I29" s="31">
        <f t="shared" si="0"/>
        <v>8.3019943019943032E-2</v>
      </c>
      <c r="J29" s="32">
        <f t="shared" si="2"/>
        <v>8.9661538461538477</v>
      </c>
      <c r="K29" s="31">
        <f t="shared" si="1"/>
        <v>7.1729230769230785</v>
      </c>
      <c r="L29" s="16">
        <v>481115.51490000001</v>
      </c>
      <c r="M29" s="37">
        <v>2137663.8714000001</v>
      </c>
      <c r="N29" s="22">
        <v>2274.1999999999998</v>
      </c>
    </row>
    <row r="30" spans="2:14" ht="15" thickBot="1" x14ac:dyDescent="0.35">
      <c r="B30" s="241"/>
      <c r="C30" s="191"/>
      <c r="D30" s="44">
        <v>253</v>
      </c>
      <c r="E30" s="168">
        <v>1115</v>
      </c>
      <c r="F30" s="205"/>
      <c r="G30" s="15" t="s">
        <v>42</v>
      </c>
      <c r="H30" s="32">
        <v>0.10031828703703706</v>
      </c>
      <c r="I30" s="31">
        <f t="shared" si="0"/>
        <v>8.0254629629629648E-2</v>
      </c>
      <c r="J30" s="32">
        <f t="shared" si="2"/>
        <v>8.6675000000000022</v>
      </c>
      <c r="K30" s="31">
        <f t="shared" si="1"/>
        <v>6.9340000000000019</v>
      </c>
      <c r="L30" s="16">
        <v>481117.53320000001</v>
      </c>
      <c r="M30" s="37">
        <v>2137631.0795999998</v>
      </c>
      <c r="N30" s="22">
        <v>2278.9</v>
      </c>
    </row>
    <row r="31" spans="2:14" ht="15" thickBot="1" x14ac:dyDescent="0.35">
      <c r="B31" s="241"/>
      <c r="C31" s="191"/>
      <c r="D31" s="44">
        <v>156</v>
      </c>
      <c r="E31" s="168">
        <v>153</v>
      </c>
      <c r="F31" s="205"/>
      <c r="G31" s="15" t="s">
        <v>43</v>
      </c>
      <c r="H31" s="32">
        <v>0.20657870370370371</v>
      </c>
      <c r="I31" s="31">
        <f t="shared" si="0"/>
        <v>0.16526296296296297</v>
      </c>
      <c r="J31" s="32">
        <f t="shared" si="2"/>
        <v>17.848400000000002</v>
      </c>
      <c r="K31" s="31">
        <f t="shared" si="1"/>
        <v>14.278720000000002</v>
      </c>
      <c r="L31" s="16">
        <v>481111.6018</v>
      </c>
      <c r="M31" s="37">
        <v>2137723.0616000001</v>
      </c>
      <c r="N31" s="22">
        <v>2278.9</v>
      </c>
    </row>
    <row r="32" spans="2:14" ht="15" thickBot="1" x14ac:dyDescent="0.35">
      <c r="B32" s="241"/>
      <c r="C32" s="191"/>
      <c r="D32" s="44">
        <v>166</v>
      </c>
      <c r="E32" s="168">
        <v>200</v>
      </c>
      <c r="F32" s="205"/>
      <c r="G32" s="15" t="s">
        <v>44</v>
      </c>
      <c r="H32" s="32">
        <v>0.22112847222222229</v>
      </c>
      <c r="I32" s="31">
        <f t="shared" si="0"/>
        <v>0.17690277777777785</v>
      </c>
      <c r="J32" s="32">
        <f t="shared" si="2"/>
        <v>19.105500000000006</v>
      </c>
      <c r="K32" s="31">
        <f t="shared" si="1"/>
        <v>15.284400000000007</v>
      </c>
      <c r="L32" s="16">
        <v>481320.13309999998</v>
      </c>
      <c r="M32" s="37">
        <v>2137651.7382999999</v>
      </c>
      <c r="N32" s="22">
        <v>2275.4</v>
      </c>
    </row>
    <row r="33" spans="2:14" ht="15" thickBot="1" x14ac:dyDescent="0.35">
      <c r="B33" s="241"/>
      <c r="C33" s="191"/>
      <c r="D33" s="44">
        <v>168</v>
      </c>
      <c r="E33" s="45">
        <v>1116</v>
      </c>
      <c r="F33" s="202"/>
      <c r="G33" s="15" t="s">
        <v>45</v>
      </c>
      <c r="H33" s="32">
        <v>0.11834795321637427</v>
      </c>
      <c r="I33" s="31">
        <f t="shared" si="0"/>
        <v>9.4678362573099417E-2</v>
      </c>
      <c r="J33" s="32">
        <f t="shared" si="2"/>
        <v>10.225263157894737</v>
      </c>
      <c r="K33" s="31">
        <f t="shared" si="1"/>
        <v>8.1802105263157898</v>
      </c>
      <c r="L33" s="16">
        <v>481123.90299999999</v>
      </c>
      <c r="M33" s="37">
        <v>2137632.0139000001</v>
      </c>
      <c r="N33" s="22">
        <v>2278.69</v>
      </c>
    </row>
    <row r="34" spans="2:14" ht="15" thickBot="1" x14ac:dyDescent="0.35">
      <c r="B34" s="241"/>
      <c r="C34" s="191"/>
      <c r="D34" s="44">
        <v>173</v>
      </c>
      <c r="E34" s="60">
        <v>224</v>
      </c>
      <c r="F34" s="201" t="s">
        <v>46</v>
      </c>
      <c r="G34" s="15" t="s">
        <v>47</v>
      </c>
      <c r="H34" s="32">
        <v>0.14932336182336184</v>
      </c>
      <c r="I34" s="31">
        <f t="shared" si="0"/>
        <v>0.11945868945868948</v>
      </c>
      <c r="J34" s="32">
        <f t="shared" si="2"/>
        <v>12.901538461538463</v>
      </c>
      <c r="K34" s="31">
        <f t="shared" si="1"/>
        <v>10.321230769230771</v>
      </c>
      <c r="L34" s="16">
        <v>480959.8346</v>
      </c>
      <c r="M34" s="37">
        <v>2137788.0057000001</v>
      </c>
      <c r="N34" s="22">
        <v>2277.9</v>
      </c>
    </row>
    <row r="35" spans="2:14" ht="15" thickBot="1" x14ac:dyDescent="0.35">
      <c r="B35" s="241"/>
      <c r="C35" s="191"/>
      <c r="D35" s="44">
        <v>248</v>
      </c>
      <c r="E35" s="168">
        <v>226</v>
      </c>
      <c r="F35" s="205"/>
      <c r="G35" s="15" t="s">
        <v>48</v>
      </c>
      <c r="H35" s="32">
        <v>0.10749158249158247</v>
      </c>
      <c r="I35" s="31">
        <f t="shared" si="0"/>
        <v>8.5993265993265983E-2</v>
      </c>
      <c r="J35" s="32">
        <f t="shared" si="2"/>
        <v>9.2872727272727253</v>
      </c>
      <c r="K35" s="31">
        <f t="shared" si="1"/>
        <v>7.429818181818181</v>
      </c>
      <c r="L35" s="38">
        <v>480962.48680000001</v>
      </c>
      <c r="M35" s="37">
        <v>2137792.3571000001</v>
      </c>
      <c r="N35" s="22">
        <v>2278.1</v>
      </c>
    </row>
    <row r="36" spans="2:14" ht="15" thickBot="1" x14ac:dyDescent="0.35">
      <c r="B36" s="241"/>
      <c r="C36" s="191"/>
      <c r="D36" s="44">
        <v>184</v>
      </c>
      <c r="E36" s="168">
        <v>119</v>
      </c>
      <c r="F36" s="205"/>
      <c r="G36" s="15" t="s">
        <v>49</v>
      </c>
      <c r="H36" s="32">
        <v>0.17913049768518516</v>
      </c>
      <c r="I36" s="31">
        <f t="shared" si="0"/>
        <v>0.14330439814814813</v>
      </c>
      <c r="J36" s="32">
        <f t="shared" si="2"/>
        <v>15.476874999999998</v>
      </c>
      <c r="K36" s="31">
        <f t="shared" si="1"/>
        <v>12.381499999999999</v>
      </c>
      <c r="L36" s="16">
        <v>480922.25910000002</v>
      </c>
      <c r="M36" s="37">
        <v>2137855.1301000002</v>
      </c>
      <c r="N36" s="22">
        <v>2278.1999999999998</v>
      </c>
    </row>
    <row r="37" spans="2:14" ht="15" thickBot="1" x14ac:dyDescent="0.35">
      <c r="B37" s="241"/>
      <c r="C37" s="191"/>
      <c r="D37" s="44">
        <v>162</v>
      </c>
      <c r="E37" s="168">
        <v>1120</v>
      </c>
      <c r="F37" s="205"/>
      <c r="G37" s="15" t="s">
        <v>50</v>
      </c>
      <c r="H37" s="32">
        <v>7.7326388888888875E-2</v>
      </c>
      <c r="I37" s="31">
        <f t="shared" si="0"/>
        <v>6.1861111111111103E-2</v>
      </c>
      <c r="J37" s="32">
        <f t="shared" si="2"/>
        <v>6.6809999999999992</v>
      </c>
      <c r="K37" s="31">
        <f t="shared" si="1"/>
        <v>5.3447999999999993</v>
      </c>
      <c r="L37" s="16">
        <v>481660.49119999999</v>
      </c>
      <c r="M37" s="37">
        <v>2137208.3426999999</v>
      </c>
      <c r="N37" s="22">
        <v>2277.9</v>
      </c>
    </row>
    <row r="38" spans="2:14" ht="15" thickBot="1" x14ac:dyDescent="0.35">
      <c r="B38" s="241"/>
      <c r="C38" s="191"/>
      <c r="D38" s="44">
        <v>76</v>
      </c>
      <c r="E38" s="168">
        <v>616</v>
      </c>
      <c r="F38" s="205"/>
      <c r="G38" s="15" t="s">
        <v>51</v>
      </c>
      <c r="H38" s="32">
        <v>0.65773420479302824</v>
      </c>
      <c r="I38" s="31">
        <f t="shared" si="0"/>
        <v>0.52618736383442266</v>
      </c>
      <c r="J38" s="32">
        <f t="shared" si="2"/>
        <v>56.828235294117647</v>
      </c>
      <c r="K38" s="31">
        <f t="shared" si="1"/>
        <v>45.46258823529412</v>
      </c>
      <c r="L38" s="16">
        <v>481589.84240000002</v>
      </c>
      <c r="M38" s="37">
        <v>2137260.1170000001</v>
      </c>
      <c r="N38" s="22">
        <v>2278.1</v>
      </c>
    </row>
    <row r="39" spans="2:14" ht="15" thickBot="1" x14ac:dyDescent="0.35">
      <c r="B39" s="241"/>
      <c r="C39" s="191"/>
      <c r="D39" s="44">
        <v>90</v>
      </c>
      <c r="E39" s="45">
        <v>614</v>
      </c>
      <c r="F39" s="202"/>
      <c r="G39" s="15" t="s">
        <v>52</v>
      </c>
      <c r="H39" s="32">
        <v>4.2619825708060995E-3</v>
      </c>
      <c r="I39" s="31">
        <f t="shared" si="0"/>
        <v>3.4095860566448798E-3</v>
      </c>
      <c r="J39" s="32">
        <f t="shared" si="2"/>
        <v>0.36823529411764705</v>
      </c>
      <c r="K39" s="31">
        <f t="shared" si="1"/>
        <v>0.29458823529411765</v>
      </c>
      <c r="L39" s="16">
        <v>481589.84240000002</v>
      </c>
      <c r="M39" s="37">
        <v>2137260.1170000001</v>
      </c>
      <c r="N39" s="22">
        <v>2278.1</v>
      </c>
    </row>
    <row r="40" spans="2:14" ht="15" thickBot="1" x14ac:dyDescent="0.35">
      <c r="B40" s="241"/>
      <c r="C40" s="191"/>
      <c r="D40" s="44">
        <v>32</v>
      </c>
      <c r="E40" s="60">
        <v>567</v>
      </c>
      <c r="F40" s="201" t="s">
        <v>53</v>
      </c>
      <c r="G40" s="15" t="s">
        <v>54</v>
      </c>
      <c r="H40" s="32">
        <v>2.3223039215686275E-2</v>
      </c>
      <c r="I40" s="31">
        <f t="shared" si="0"/>
        <v>1.8578431372549022E-2</v>
      </c>
      <c r="J40" s="32">
        <f t="shared" si="2"/>
        <v>2.0064705882352944</v>
      </c>
      <c r="K40" s="31">
        <f t="shared" si="1"/>
        <v>1.6051764705882356</v>
      </c>
      <c r="L40" s="38">
        <v>481408.42830000003</v>
      </c>
      <c r="M40" s="37">
        <v>2137152.6176</v>
      </c>
      <c r="N40" s="22">
        <v>2281</v>
      </c>
    </row>
    <row r="41" spans="2:14" ht="15" thickBot="1" x14ac:dyDescent="0.35">
      <c r="B41" s="241"/>
      <c r="C41" s="191"/>
      <c r="D41" s="44">
        <v>5</v>
      </c>
      <c r="E41" s="168">
        <v>550</v>
      </c>
      <c r="F41" s="205"/>
      <c r="G41" s="15" t="s">
        <v>55</v>
      </c>
      <c r="H41" s="32">
        <v>8.4587191358024682E-3</v>
      </c>
      <c r="I41" s="31">
        <f t="shared" si="0"/>
        <v>6.7669753086419746E-3</v>
      </c>
      <c r="J41" s="32">
        <f t="shared" si="2"/>
        <v>0.73083333333333333</v>
      </c>
      <c r="K41" s="31">
        <f t="shared" si="1"/>
        <v>0.58466666666666667</v>
      </c>
      <c r="L41" s="16">
        <v>481325.49190000002</v>
      </c>
      <c r="M41" s="37">
        <v>2137381.3330000001</v>
      </c>
      <c r="N41" s="22">
        <v>2281</v>
      </c>
    </row>
    <row r="42" spans="2:14" ht="15" thickBot="1" x14ac:dyDescent="0.35">
      <c r="B42" s="241"/>
      <c r="C42" s="191"/>
      <c r="D42" s="44">
        <v>7</v>
      </c>
      <c r="E42" s="168">
        <v>549</v>
      </c>
      <c r="F42" s="205"/>
      <c r="G42" s="15" t="s">
        <v>56</v>
      </c>
      <c r="H42" s="32">
        <v>2.8534915123456791E-2</v>
      </c>
      <c r="I42" s="31">
        <f t="shared" si="0"/>
        <v>2.2827932098765435E-2</v>
      </c>
      <c r="J42" s="32">
        <f t="shared" si="2"/>
        <v>2.465416666666667</v>
      </c>
      <c r="K42" s="31">
        <f t="shared" si="1"/>
        <v>1.9723333333333337</v>
      </c>
      <c r="L42" s="16">
        <v>481326.60119999998</v>
      </c>
      <c r="M42" s="37">
        <v>2137368.3802999998</v>
      </c>
      <c r="N42" s="22">
        <v>2282</v>
      </c>
    </row>
    <row r="43" spans="2:14" ht="15" thickBot="1" x14ac:dyDescent="0.35">
      <c r="B43" s="241"/>
      <c r="C43" s="191"/>
      <c r="D43" s="44">
        <v>2</v>
      </c>
      <c r="E43" s="168">
        <v>561</v>
      </c>
      <c r="F43" s="205"/>
      <c r="G43" s="15" t="s">
        <v>57</v>
      </c>
      <c r="H43" s="32">
        <v>0.11440007716049383</v>
      </c>
      <c r="I43" s="31">
        <f t="shared" si="0"/>
        <v>9.1520061728395066E-2</v>
      </c>
      <c r="J43" s="32">
        <f t="shared" si="2"/>
        <v>9.8841666666666672</v>
      </c>
      <c r="K43" s="31">
        <f t="shared" si="1"/>
        <v>7.9073333333333347</v>
      </c>
      <c r="L43" s="16">
        <v>481332.87459999998</v>
      </c>
      <c r="M43" s="37">
        <v>2137264.5758000002</v>
      </c>
      <c r="N43" s="22">
        <v>2279</v>
      </c>
    </row>
    <row r="44" spans="2:14" ht="15" thickBot="1" x14ac:dyDescent="0.35">
      <c r="B44" s="241"/>
      <c r="C44" s="191"/>
      <c r="D44" s="44">
        <v>123</v>
      </c>
      <c r="E44" s="168">
        <v>564</v>
      </c>
      <c r="F44" s="205"/>
      <c r="G44" s="15" t="s">
        <v>58</v>
      </c>
      <c r="H44" s="32">
        <v>0.18068576388888893</v>
      </c>
      <c r="I44" s="31">
        <f t="shared" si="0"/>
        <v>0.14454861111111114</v>
      </c>
      <c r="J44" s="32">
        <f t="shared" si="2"/>
        <v>15.611250000000005</v>
      </c>
      <c r="K44" s="31">
        <f t="shared" si="1"/>
        <v>12.489000000000004</v>
      </c>
      <c r="L44" s="16">
        <v>481339.14880000002</v>
      </c>
      <c r="M44" s="37">
        <v>2137201.0465000002</v>
      </c>
      <c r="N44" s="22">
        <v>2282</v>
      </c>
    </row>
    <row r="45" spans="2:14" ht="15" thickBot="1" x14ac:dyDescent="0.35">
      <c r="B45" s="241"/>
      <c r="C45" s="191"/>
      <c r="D45" s="44">
        <v>4</v>
      </c>
      <c r="E45" s="168">
        <v>1121</v>
      </c>
      <c r="F45" s="205"/>
      <c r="G45" s="15" t="s">
        <v>59</v>
      </c>
      <c r="H45" s="32">
        <v>2.4831211419753089E-2</v>
      </c>
      <c r="I45" s="31">
        <f t="shared" si="0"/>
        <v>1.9864969135802473E-2</v>
      </c>
      <c r="J45" s="32">
        <f t="shared" si="2"/>
        <v>2.1454166666666672</v>
      </c>
      <c r="K45" s="31">
        <f t="shared" si="1"/>
        <v>1.7163333333333337</v>
      </c>
      <c r="L45" s="16">
        <v>481347.12410000002</v>
      </c>
      <c r="M45" s="37">
        <v>2137405.2699000002</v>
      </c>
      <c r="N45" s="22">
        <v>2282</v>
      </c>
    </row>
    <row r="46" spans="2:14" ht="15" thickBot="1" x14ac:dyDescent="0.35">
      <c r="B46" s="241"/>
      <c r="C46" s="191"/>
      <c r="D46" s="44">
        <v>10</v>
      </c>
      <c r="E46" s="168">
        <v>551</v>
      </c>
      <c r="F46" s="205"/>
      <c r="G46" s="15" t="s">
        <v>60</v>
      </c>
      <c r="H46" s="32">
        <v>0.32791495198902609</v>
      </c>
      <c r="I46" s="31">
        <f t="shared" si="0"/>
        <v>0.26233196159122091</v>
      </c>
      <c r="J46" s="32">
        <f t="shared" si="2"/>
        <v>28.331851851851855</v>
      </c>
      <c r="K46" s="31">
        <f t="shared" si="1"/>
        <v>22.665481481481489</v>
      </c>
      <c r="L46" s="16">
        <v>481405.47019999998</v>
      </c>
      <c r="M46" s="37">
        <v>2137402.6745000002</v>
      </c>
      <c r="N46" s="22">
        <v>2282</v>
      </c>
    </row>
    <row r="47" spans="2:14" ht="15" thickBot="1" x14ac:dyDescent="0.35">
      <c r="B47" s="241"/>
      <c r="C47" s="191"/>
      <c r="D47" s="44">
        <v>119</v>
      </c>
      <c r="E47" s="168">
        <v>552</v>
      </c>
      <c r="F47" s="205"/>
      <c r="G47" s="15" t="s">
        <v>61</v>
      </c>
      <c r="H47" s="32">
        <v>0.12441647376543212</v>
      </c>
      <c r="I47" s="31">
        <f t="shared" si="0"/>
        <v>9.9533179012345707E-2</v>
      </c>
      <c r="J47" s="32">
        <f t="shared" si="2"/>
        <v>10.749583333333335</v>
      </c>
      <c r="K47" s="31">
        <f t="shared" si="1"/>
        <v>8.5996666666666695</v>
      </c>
      <c r="L47" s="16">
        <v>481386.0147</v>
      </c>
      <c r="M47" s="37">
        <v>2137354.4002999999</v>
      </c>
      <c r="N47" s="22">
        <v>2282</v>
      </c>
    </row>
    <row r="48" spans="2:14" ht="15" thickBot="1" x14ac:dyDescent="0.35">
      <c r="B48" s="241"/>
      <c r="C48" s="191"/>
      <c r="D48" s="44">
        <v>38</v>
      </c>
      <c r="E48" s="168">
        <v>568</v>
      </c>
      <c r="F48" s="205"/>
      <c r="G48" s="15" t="s">
        <v>62</v>
      </c>
      <c r="H48" s="32">
        <v>6.7645640432098766E-2</v>
      </c>
      <c r="I48" s="31">
        <f t="shared" si="0"/>
        <v>5.4116512345679019E-2</v>
      </c>
      <c r="J48" s="32">
        <f t="shared" si="2"/>
        <v>5.8445833333333335</v>
      </c>
      <c r="K48" s="31">
        <f t="shared" si="1"/>
        <v>4.6756666666666673</v>
      </c>
      <c r="L48" s="16">
        <v>481404.8161</v>
      </c>
      <c r="M48" s="37">
        <v>2137335.3613999998</v>
      </c>
      <c r="N48" s="22">
        <v>2282</v>
      </c>
    </row>
    <row r="49" spans="2:14" ht="15" thickBot="1" x14ac:dyDescent="0.35">
      <c r="B49" s="241"/>
      <c r="C49" s="191"/>
      <c r="D49" s="44">
        <v>42</v>
      </c>
      <c r="E49" s="168">
        <v>562</v>
      </c>
      <c r="F49" s="205"/>
      <c r="G49" s="15" t="s">
        <v>63</v>
      </c>
      <c r="H49" s="32">
        <v>9.0830915078726079E-2</v>
      </c>
      <c r="I49" s="31">
        <f t="shared" si="0"/>
        <v>7.2664732062980866E-2</v>
      </c>
      <c r="J49" s="32">
        <f t="shared" si="2"/>
        <v>7.8477910628019334</v>
      </c>
      <c r="K49" s="31">
        <f t="shared" si="1"/>
        <v>6.2782328502415474</v>
      </c>
      <c r="L49" s="16">
        <v>481414.364</v>
      </c>
      <c r="M49" s="37">
        <v>2137258.426</v>
      </c>
      <c r="N49" s="22">
        <v>2282</v>
      </c>
    </row>
    <row r="50" spans="2:14" ht="15" thickBot="1" x14ac:dyDescent="0.35">
      <c r="B50" s="241"/>
      <c r="C50" s="191"/>
      <c r="D50" s="44">
        <v>3</v>
      </c>
      <c r="E50" s="168">
        <v>578</v>
      </c>
      <c r="F50" s="205"/>
      <c r="G50" s="15" t="s">
        <v>64</v>
      </c>
      <c r="H50" s="32">
        <v>2.2627314814814808E-2</v>
      </c>
      <c r="I50" s="31">
        <f t="shared" si="0"/>
        <v>1.8101851851851848E-2</v>
      </c>
      <c r="J50" s="32">
        <f t="shared" si="2"/>
        <v>1.9549999999999996</v>
      </c>
      <c r="K50" s="31">
        <f t="shared" si="1"/>
        <v>1.5639999999999998</v>
      </c>
      <c r="L50" s="16">
        <v>481436.56459999998</v>
      </c>
      <c r="M50" s="37">
        <v>2137245.0943</v>
      </c>
      <c r="N50" s="22">
        <v>2282</v>
      </c>
    </row>
    <row r="51" spans="2:14" ht="15" thickBot="1" x14ac:dyDescent="0.35">
      <c r="B51" s="241"/>
      <c r="C51" s="191"/>
      <c r="D51" s="44">
        <v>295</v>
      </c>
      <c r="E51" s="168">
        <v>566</v>
      </c>
      <c r="F51" s="205"/>
      <c r="G51" s="15" t="s">
        <v>65</v>
      </c>
      <c r="H51" s="32">
        <v>3.3511766975308645E-2</v>
      </c>
      <c r="I51" s="31">
        <f t="shared" si="0"/>
        <v>2.6809413580246917E-2</v>
      </c>
      <c r="J51" s="32">
        <f t="shared" si="2"/>
        <v>2.8954166666666672</v>
      </c>
      <c r="K51" s="31">
        <f t="shared" si="1"/>
        <v>2.3163333333333336</v>
      </c>
      <c r="L51" s="16">
        <v>481414.36599999998</v>
      </c>
      <c r="M51" s="37">
        <v>2137243.1653</v>
      </c>
      <c r="N51" s="22">
        <v>2282</v>
      </c>
    </row>
    <row r="52" spans="2:14" ht="15" thickBot="1" x14ac:dyDescent="0.35">
      <c r="B52" s="241"/>
      <c r="C52" s="191"/>
      <c r="D52" s="44">
        <v>115</v>
      </c>
      <c r="E52" s="45">
        <v>563</v>
      </c>
      <c r="F52" s="202"/>
      <c r="G52" s="15" t="s">
        <v>66</v>
      </c>
      <c r="H52" s="32">
        <v>9.1364734299516914E-2</v>
      </c>
      <c r="I52" s="31">
        <f t="shared" si="0"/>
        <v>7.3091787439613531E-2</v>
      </c>
      <c r="J52" s="32">
        <f t="shared" si="2"/>
        <v>7.8939130434782623</v>
      </c>
      <c r="K52" s="31">
        <f t="shared" si="1"/>
        <v>6.3151304347826098</v>
      </c>
      <c r="L52" s="16">
        <v>4813452129</v>
      </c>
      <c r="M52" s="37">
        <v>21372010494</v>
      </c>
      <c r="N52" s="22">
        <v>2282</v>
      </c>
    </row>
    <row r="53" spans="2:14" ht="15" thickBot="1" x14ac:dyDescent="0.35">
      <c r="B53" s="241"/>
      <c r="C53" s="191"/>
      <c r="D53" s="44">
        <v>94</v>
      </c>
      <c r="E53" s="60">
        <v>221</v>
      </c>
      <c r="F53" s="201" t="s">
        <v>67</v>
      </c>
      <c r="G53" s="15" t="s">
        <v>68</v>
      </c>
      <c r="H53" s="32">
        <v>5.629853643966546E-2</v>
      </c>
      <c r="I53" s="31">
        <f t="shared" si="0"/>
        <v>4.5038829151732372E-2</v>
      </c>
      <c r="J53" s="32">
        <f t="shared" si="2"/>
        <v>4.8641935483870959</v>
      </c>
      <c r="K53" s="31">
        <f t="shared" si="1"/>
        <v>3.891354838709677</v>
      </c>
      <c r="L53" s="38">
        <v>481026.36080000002</v>
      </c>
      <c r="M53" s="32">
        <v>2137478.6538</v>
      </c>
      <c r="N53" s="22">
        <v>2276.3000000000002</v>
      </c>
    </row>
    <row r="54" spans="2:14" ht="15" thickBot="1" x14ac:dyDescent="0.35">
      <c r="B54" s="241"/>
      <c r="C54" s="191"/>
      <c r="D54" s="44">
        <v>219</v>
      </c>
      <c r="E54" s="168">
        <v>222</v>
      </c>
      <c r="F54" s="205"/>
      <c r="G54" s="15" t="s">
        <v>69</v>
      </c>
      <c r="H54" s="32">
        <v>6.9668458781362011E-3</v>
      </c>
      <c r="I54" s="31">
        <f t="shared" si="0"/>
        <v>5.5734767025089615E-3</v>
      </c>
      <c r="J54" s="32">
        <f t="shared" si="2"/>
        <v>0.60193548387096785</v>
      </c>
      <c r="K54" s="31">
        <f t="shared" si="1"/>
        <v>0.48154838709677433</v>
      </c>
      <c r="L54" s="16">
        <v>481018.19050000003</v>
      </c>
      <c r="M54" s="37">
        <v>2137498.3368000002</v>
      </c>
      <c r="N54" s="22">
        <v>2276.1999999999998</v>
      </c>
    </row>
    <row r="55" spans="2:14" ht="15" thickBot="1" x14ac:dyDescent="0.35">
      <c r="B55" s="241"/>
      <c r="C55" s="191"/>
      <c r="D55" s="44">
        <v>206</v>
      </c>
      <c r="E55" s="168">
        <v>319</v>
      </c>
      <c r="F55" s="205"/>
      <c r="G55" s="15" t="s">
        <v>70</v>
      </c>
      <c r="H55" s="32">
        <v>0.14549575617283952</v>
      </c>
      <c r="I55" s="31">
        <f t="shared" si="0"/>
        <v>0.11639660493827163</v>
      </c>
      <c r="J55" s="32">
        <f t="shared" si="2"/>
        <v>12.570833333333336</v>
      </c>
      <c r="K55" s="31">
        <f t="shared" si="1"/>
        <v>10.056666666666668</v>
      </c>
      <c r="L55" s="16">
        <v>480882.2317</v>
      </c>
      <c r="M55" s="37">
        <v>2137454.4882999999</v>
      </c>
      <c r="N55" s="22">
        <v>2279</v>
      </c>
    </row>
    <row r="56" spans="2:14" ht="15" thickBot="1" x14ac:dyDescent="0.35">
      <c r="B56" s="241"/>
      <c r="C56" s="191"/>
      <c r="D56" s="44">
        <v>244</v>
      </c>
      <c r="E56" s="45">
        <v>1124</v>
      </c>
      <c r="F56" s="202"/>
      <c r="G56" s="15" t="s">
        <v>71</v>
      </c>
      <c r="H56" s="32">
        <v>2.9258294753086413E-2</v>
      </c>
      <c r="I56" s="31">
        <f t="shared" si="0"/>
        <v>2.3406635802469131E-2</v>
      </c>
      <c r="J56" s="32">
        <f t="shared" si="2"/>
        <v>2.5279166666666661</v>
      </c>
      <c r="K56" s="31">
        <f t="shared" si="1"/>
        <v>2.0223333333333331</v>
      </c>
      <c r="L56" s="16">
        <v>480880.00319999998</v>
      </c>
      <c r="M56" s="37">
        <v>2137474.9065999999</v>
      </c>
      <c r="N56" s="22">
        <v>2279</v>
      </c>
    </row>
    <row r="57" spans="2:14" ht="15" thickBot="1" x14ac:dyDescent="0.35">
      <c r="B57" s="241"/>
      <c r="C57" s="191"/>
      <c r="D57" s="44">
        <v>118</v>
      </c>
      <c r="E57" s="60">
        <v>479</v>
      </c>
      <c r="F57" s="201" t="s">
        <v>72</v>
      </c>
      <c r="G57" s="15" t="s">
        <v>73</v>
      </c>
      <c r="H57" s="32">
        <v>2.7141203703703695E-2</v>
      </c>
      <c r="I57" s="31">
        <f t="shared" si="0"/>
        <v>2.1712962962962958E-2</v>
      </c>
      <c r="J57" s="32">
        <f t="shared" si="2"/>
        <v>2.3449999999999993</v>
      </c>
      <c r="K57" s="31">
        <f t="shared" si="1"/>
        <v>1.8759999999999997</v>
      </c>
      <c r="L57" s="38">
        <v>481265.50050000002</v>
      </c>
      <c r="M57" s="37">
        <v>2137234.5517000002</v>
      </c>
      <c r="N57" s="22">
        <v>2282</v>
      </c>
    </row>
    <row r="58" spans="2:14" ht="15" thickBot="1" x14ac:dyDescent="0.35">
      <c r="B58" s="241"/>
      <c r="C58" s="191"/>
      <c r="D58" s="44">
        <v>130</v>
      </c>
      <c r="E58" s="45">
        <v>557</v>
      </c>
      <c r="F58" s="202"/>
      <c r="G58" s="15" t="s">
        <v>74</v>
      </c>
      <c r="H58" s="32">
        <v>9.1962826797385641E-2</v>
      </c>
      <c r="I58" s="31">
        <f t="shared" si="0"/>
        <v>7.3570261437908513E-2</v>
      </c>
      <c r="J58" s="32">
        <f t="shared" si="2"/>
        <v>7.9455882352941201</v>
      </c>
      <c r="K58" s="31">
        <f t="shared" si="1"/>
        <v>6.3564705882352959</v>
      </c>
      <c r="L58" s="16">
        <v>481311.50949999999</v>
      </c>
      <c r="M58" s="37">
        <v>2137211.0606</v>
      </c>
      <c r="N58" s="22">
        <v>2282</v>
      </c>
    </row>
    <row r="59" spans="2:14" ht="15" thickBot="1" x14ac:dyDescent="0.35">
      <c r="B59" s="241"/>
      <c r="C59" s="191"/>
      <c r="D59" s="44">
        <v>71</v>
      </c>
      <c r="E59" s="60">
        <v>410</v>
      </c>
      <c r="F59" s="237" t="s">
        <v>75</v>
      </c>
      <c r="G59" s="15" t="s">
        <v>76</v>
      </c>
      <c r="H59" s="32">
        <v>2.7141203703703695E-2</v>
      </c>
      <c r="I59" s="31">
        <f t="shared" si="0"/>
        <v>2.1712962962962958E-2</v>
      </c>
      <c r="J59" s="32">
        <f t="shared" si="2"/>
        <v>2.3449999999999993</v>
      </c>
      <c r="K59" s="31">
        <f t="shared" si="1"/>
        <v>1.8759999999999997</v>
      </c>
      <c r="L59" s="38">
        <v>481048.51140000002</v>
      </c>
      <c r="M59" s="37">
        <v>2137312.2036000001</v>
      </c>
      <c r="N59" s="22">
        <v>2284.4</v>
      </c>
    </row>
    <row r="60" spans="2:14" ht="15" thickBot="1" x14ac:dyDescent="0.35">
      <c r="B60" s="241"/>
      <c r="C60" s="191"/>
      <c r="D60" s="44">
        <v>124</v>
      </c>
      <c r="E60" s="168">
        <v>447</v>
      </c>
      <c r="F60" s="238"/>
      <c r="G60" s="15" t="s">
        <v>77</v>
      </c>
      <c r="H60" s="32">
        <v>9.6788194444444448E-3</v>
      </c>
      <c r="I60" s="31">
        <f t="shared" si="0"/>
        <v>7.743055555555556E-3</v>
      </c>
      <c r="J60" s="32">
        <f t="shared" si="2"/>
        <v>0.83625000000000005</v>
      </c>
      <c r="K60" s="31">
        <f t="shared" si="1"/>
        <v>0.66900000000000004</v>
      </c>
      <c r="L60" s="16">
        <v>481076.27340000001</v>
      </c>
      <c r="M60" s="37">
        <v>2137356.7401000001</v>
      </c>
      <c r="N60" s="22">
        <v>2284.4</v>
      </c>
    </row>
    <row r="61" spans="2:14" ht="15" thickBot="1" x14ac:dyDescent="0.35">
      <c r="B61" s="241"/>
      <c r="C61" s="191"/>
      <c r="D61" s="44">
        <v>231</v>
      </c>
      <c r="E61" s="45">
        <v>416</v>
      </c>
      <c r="F61" s="239"/>
      <c r="G61" s="15" t="s">
        <v>78</v>
      </c>
      <c r="H61" s="32">
        <v>9.6788194444444448E-3</v>
      </c>
      <c r="I61" s="31">
        <f t="shared" si="0"/>
        <v>7.743055555555556E-3</v>
      </c>
      <c r="J61" s="32">
        <f t="shared" si="2"/>
        <v>0.83625000000000005</v>
      </c>
      <c r="K61" s="31">
        <f t="shared" si="1"/>
        <v>0.66900000000000004</v>
      </c>
      <c r="L61" s="16">
        <v>481090.63819999999</v>
      </c>
      <c r="M61" s="37">
        <v>2137270.6579999998</v>
      </c>
      <c r="N61" s="22">
        <v>2279.4</v>
      </c>
    </row>
    <row r="62" spans="2:14" ht="15" thickBot="1" x14ac:dyDescent="0.35">
      <c r="B62" s="241"/>
      <c r="C62" s="191"/>
      <c r="D62" s="44">
        <v>64</v>
      </c>
      <c r="E62" s="60">
        <v>497</v>
      </c>
      <c r="F62" s="201" t="s">
        <v>79</v>
      </c>
      <c r="G62" s="15" t="s">
        <v>80</v>
      </c>
      <c r="H62" s="32">
        <v>1.3716745504562533E-2</v>
      </c>
      <c r="I62" s="31">
        <f t="shared" si="0"/>
        <v>1.0973396403650026E-2</v>
      </c>
      <c r="J62" s="32">
        <f t="shared" si="2"/>
        <v>1.1851268115942029</v>
      </c>
      <c r="K62" s="31">
        <f t="shared" si="1"/>
        <v>0.94810144927536233</v>
      </c>
      <c r="L62" s="38">
        <v>481523.18290000001</v>
      </c>
      <c r="M62" s="37">
        <v>2137005.3903000001</v>
      </c>
      <c r="N62" s="22">
        <v>2280.29</v>
      </c>
    </row>
    <row r="63" spans="2:14" ht="15" thickBot="1" x14ac:dyDescent="0.35">
      <c r="B63" s="241"/>
      <c r="C63" s="191"/>
      <c r="D63" s="44">
        <v>40</v>
      </c>
      <c r="E63" s="45">
        <v>496</v>
      </c>
      <c r="F63" s="202"/>
      <c r="G63" s="15" t="s">
        <v>81</v>
      </c>
      <c r="H63" s="32">
        <v>7.7256944444444448E-3</v>
      </c>
      <c r="I63" s="31">
        <f t="shared" si="0"/>
        <v>6.1805555555555563E-3</v>
      </c>
      <c r="J63" s="32">
        <f t="shared" si="2"/>
        <v>0.66750000000000009</v>
      </c>
      <c r="K63" s="31">
        <f t="shared" si="1"/>
        <v>0.53400000000000014</v>
      </c>
      <c r="L63" s="16">
        <v>481556.96250000002</v>
      </c>
      <c r="M63" s="37">
        <v>2136985.3552999999</v>
      </c>
      <c r="N63" s="22">
        <v>2280.29</v>
      </c>
    </row>
    <row r="64" spans="2:14" ht="15" thickBot="1" x14ac:dyDescent="0.35">
      <c r="B64" s="241"/>
      <c r="C64" s="191"/>
      <c r="D64" s="44">
        <v>52</v>
      </c>
      <c r="E64" s="44">
        <v>492</v>
      </c>
      <c r="F64" s="35" t="s">
        <v>82</v>
      </c>
      <c r="G64" s="15" t="s">
        <v>83</v>
      </c>
      <c r="H64" s="32">
        <v>0.11914544753086416</v>
      </c>
      <c r="I64" s="31">
        <f t="shared" si="0"/>
        <v>9.5316358024691336E-2</v>
      </c>
      <c r="J64" s="32">
        <f t="shared" si="2"/>
        <v>10.294166666666664</v>
      </c>
      <c r="K64" s="31">
        <f t="shared" si="1"/>
        <v>8.2353333333333314</v>
      </c>
      <c r="L64" s="16">
        <v>481458.47649999999</v>
      </c>
      <c r="M64" s="37">
        <v>2137095.1198</v>
      </c>
      <c r="N64" s="18">
        <v>2279</v>
      </c>
    </row>
    <row r="65" spans="2:14" ht="15" thickBot="1" x14ac:dyDescent="0.35">
      <c r="B65" s="241"/>
      <c r="C65" s="191"/>
      <c r="D65" s="44">
        <v>135</v>
      </c>
      <c r="E65" s="60">
        <v>494</v>
      </c>
      <c r="F65" s="201" t="s">
        <v>84</v>
      </c>
      <c r="G65" s="15" t="s">
        <v>85</v>
      </c>
      <c r="H65" s="32">
        <v>4.811827956989248E-2</v>
      </c>
      <c r="I65" s="31">
        <f t="shared" si="0"/>
        <v>3.8494623655913988E-2</v>
      </c>
      <c r="J65" s="32">
        <f t="shared" si="2"/>
        <v>4.1574193548387104</v>
      </c>
      <c r="K65" s="31">
        <f t="shared" si="1"/>
        <v>3.3259354838709689</v>
      </c>
      <c r="L65" s="38">
        <v>481487.32669999998</v>
      </c>
      <c r="M65" s="37">
        <v>2137067.8232</v>
      </c>
      <c r="N65" s="12">
        <v>2279.5</v>
      </c>
    </row>
    <row r="66" spans="2:14" ht="15" thickBot="1" x14ac:dyDescent="0.35">
      <c r="B66" s="241"/>
      <c r="C66" s="191"/>
      <c r="D66" s="44">
        <v>34</v>
      </c>
      <c r="E66" s="45">
        <v>495</v>
      </c>
      <c r="F66" s="202"/>
      <c r="G66" s="15" t="s">
        <v>86</v>
      </c>
      <c r="H66" s="32">
        <v>2.8168402777777771E-2</v>
      </c>
      <c r="I66" s="31">
        <f t="shared" si="0"/>
        <v>2.253472222222222E-2</v>
      </c>
      <c r="J66" s="32">
        <f t="shared" si="2"/>
        <v>2.4337499999999994</v>
      </c>
      <c r="K66" s="31">
        <f t="shared" si="1"/>
        <v>1.9469999999999998</v>
      </c>
      <c r="L66" s="16">
        <v>481517.83720000001</v>
      </c>
      <c r="M66" s="37">
        <v>2137073.8966000001</v>
      </c>
      <c r="N66" s="12">
        <v>2278.9</v>
      </c>
    </row>
    <row r="67" spans="2:14" ht="15" thickBot="1" x14ac:dyDescent="0.35">
      <c r="B67" s="241"/>
      <c r="C67" s="191"/>
      <c r="D67" s="44">
        <v>74</v>
      </c>
      <c r="E67" s="60">
        <v>363</v>
      </c>
      <c r="F67" s="201" t="s">
        <v>87</v>
      </c>
      <c r="G67" s="15" t="s">
        <v>57</v>
      </c>
      <c r="H67" s="32">
        <v>2.0785108024691353E-2</v>
      </c>
      <c r="I67" s="31">
        <f t="shared" si="0"/>
        <v>1.6628086419753083E-2</v>
      </c>
      <c r="J67" s="32">
        <f t="shared" si="2"/>
        <v>1.7958333333333329</v>
      </c>
      <c r="K67" s="31">
        <f t="shared" si="1"/>
        <v>1.4366666666666665</v>
      </c>
      <c r="L67" s="16">
        <v>480971.64399999997</v>
      </c>
      <c r="M67" s="37">
        <v>2137334.0251000002</v>
      </c>
      <c r="N67" s="22">
        <v>2282.92</v>
      </c>
    </row>
    <row r="68" spans="2:14" ht="15" thickBot="1" x14ac:dyDescent="0.35">
      <c r="B68" s="241"/>
      <c r="C68" s="191"/>
      <c r="D68" s="44">
        <v>72</v>
      </c>
      <c r="E68" s="168">
        <v>1126</v>
      </c>
      <c r="F68" s="205"/>
      <c r="G68" s="15" t="s">
        <v>58</v>
      </c>
      <c r="H68" s="32">
        <v>3.7446952160493832E-2</v>
      </c>
      <c r="I68" s="31">
        <f t="shared" si="0"/>
        <v>2.9957561728395067E-2</v>
      </c>
      <c r="J68" s="32">
        <f t="shared" si="2"/>
        <v>3.2354166666666675</v>
      </c>
      <c r="K68" s="31">
        <f t="shared" si="1"/>
        <v>2.5883333333333338</v>
      </c>
      <c r="L68" s="16">
        <v>480971.91580000002</v>
      </c>
      <c r="M68" s="37">
        <v>2137331.2448999998</v>
      </c>
      <c r="N68" s="22">
        <v>2282.92</v>
      </c>
    </row>
    <row r="69" spans="2:14" ht="15" thickBot="1" x14ac:dyDescent="0.35">
      <c r="B69" s="241"/>
      <c r="C69" s="191"/>
      <c r="D69" s="44">
        <v>67</v>
      </c>
      <c r="E69" s="45">
        <v>362</v>
      </c>
      <c r="F69" s="202"/>
      <c r="G69" s="15" t="s">
        <v>59</v>
      </c>
      <c r="H69" s="32">
        <v>9.9305555555555536E-2</v>
      </c>
      <c r="I69" s="31">
        <f t="shared" si="0"/>
        <v>7.9444444444444429E-2</v>
      </c>
      <c r="J69" s="32">
        <f t="shared" si="2"/>
        <v>8.5799999999999983</v>
      </c>
      <c r="K69" s="31">
        <f t="shared" si="1"/>
        <v>6.863999999999999</v>
      </c>
      <c r="L69" s="16">
        <v>480971.64399999997</v>
      </c>
      <c r="M69" s="37">
        <v>2137334.0251000002</v>
      </c>
      <c r="N69" s="22">
        <v>2282.92</v>
      </c>
    </row>
    <row r="70" spans="2:14" ht="15" thickBot="1" x14ac:dyDescent="0.35">
      <c r="B70" s="241"/>
      <c r="C70" s="191"/>
      <c r="D70" s="44">
        <v>47</v>
      </c>
      <c r="E70" s="60">
        <v>560</v>
      </c>
      <c r="F70" s="201" t="s">
        <v>88</v>
      </c>
      <c r="G70" s="15" t="s">
        <v>81</v>
      </c>
      <c r="H70" s="32">
        <v>6.2051504629629634E-2</v>
      </c>
      <c r="I70" s="31">
        <f t="shared" si="0"/>
        <v>4.9641203703703708E-2</v>
      </c>
      <c r="J70" s="32">
        <f t="shared" si="2"/>
        <v>5.361250000000001</v>
      </c>
      <c r="K70" s="31">
        <f t="shared" si="1"/>
        <v>4.2890000000000006</v>
      </c>
      <c r="L70" s="38">
        <v>481288.03820000001</v>
      </c>
      <c r="M70" s="37">
        <v>2137164.2722</v>
      </c>
      <c r="N70" s="22">
        <v>2282.92</v>
      </c>
    </row>
    <row r="71" spans="2:14" ht="15" thickBot="1" x14ac:dyDescent="0.35">
      <c r="B71" s="241"/>
      <c r="C71" s="191"/>
      <c r="D71" s="44">
        <v>49</v>
      </c>
      <c r="E71" s="168">
        <v>559</v>
      </c>
      <c r="F71" s="205"/>
      <c r="G71" s="15" t="s">
        <v>89</v>
      </c>
      <c r="H71" s="32">
        <v>6.0712448559670777E-2</v>
      </c>
      <c r="I71" s="31">
        <f t="shared" si="0"/>
        <v>4.8569958847736627E-2</v>
      </c>
      <c r="J71" s="32">
        <f t="shared" si="2"/>
        <v>5.2455555555555557</v>
      </c>
      <c r="K71" s="31">
        <f t="shared" si="1"/>
        <v>4.1964444444444453</v>
      </c>
      <c r="L71" s="16">
        <v>481263.95620000002</v>
      </c>
      <c r="M71" s="37">
        <v>2137160.3626999999</v>
      </c>
      <c r="N71" s="22">
        <v>2282.92</v>
      </c>
    </row>
    <row r="72" spans="2:14" ht="15" thickBot="1" x14ac:dyDescent="0.35">
      <c r="B72" s="241"/>
      <c r="C72" s="191"/>
      <c r="D72" s="44">
        <v>48</v>
      </c>
      <c r="E72" s="168">
        <v>558</v>
      </c>
      <c r="F72" s="205"/>
      <c r="G72" s="15" t="s">
        <v>90</v>
      </c>
      <c r="H72" s="32">
        <v>6.115451388888888E-2</v>
      </c>
      <c r="I72" s="31">
        <f t="shared" si="0"/>
        <v>4.8923611111111105E-2</v>
      </c>
      <c r="J72" s="32">
        <f t="shared" si="2"/>
        <v>5.2837499999999995</v>
      </c>
      <c r="K72" s="31">
        <f t="shared" si="1"/>
        <v>4.2269999999999994</v>
      </c>
      <c r="L72" s="16">
        <v>481321.70520000003</v>
      </c>
      <c r="M72" s="37">
        <v>2137159.5751999998</v>
      </c>
      <c r="N72" s="22">
        <v>2280.1999999999998</v>
      </c>
    </row>
    <row r="73" spans="2:14" ht="15" thickBot="1" x14ac:dyDescent="0.35">
      <c r="B73" s="241"/>
      <c r="C73" s="191"/>
      <c r="D73" s="44">
        <v>53</v>
      </c>
      <c r="E73" s="45">
        <v>490</v>
      </c>
      <c r="F73" s="202"/>
      <c r="G73" s="15" t="s">
        <v>91</v>
      </c>
      <c r="H73" s="32">
        <v>0.30832312091503272</v>
      </c>
      <c r="I73" s="31">
        <f t="shared" si="0"/>
        <v>0.24665849673202619</v>
      </c>
      <c r="J73" s="32">
        <f t="shared" si="2"/>
        <v>26.639117647058828</v>
      </c>
      <c r="K73" s="31">
        <f t="shared" si="1"/>
        <v>21.311294117647066</v>
      </c>
      <c r="L73" s="16">
        <v>481353.13909999997</v>
      </c>
      <c r="M73" s="37">
        <v>2137092.9547000001</v>
      </c>
      <c r="N73" s="22">
        <v>2279</v>
      </c>
    </row>
    <row r="74" spans="2:14" ht="15" thickBot="1" x14ac:dyDescent="0.35">
      <c r="B74" s="241"/>
      <c r="C74" s="191"/>
      <c r="D74" s="44">
        <v>176</v>
      </c>
      <c r="E74" s="60">
        <v>193</v>
      </c>
      <c r="F74" s="201" t="s">
        <v>92</v>
      </c>
      <c r="G74" s="15" t="s">
        <v>39</v>
      </c>
      <c r="H74" s="32">
        <v>0.26898148148148143</v>
      </c>
      <c r="I74" s="31">
        <f t="shared" ref="I74:I137" si="3">H74*0.8</f>
        <v>0.21518518518518515</v>
      </c>
      <c r="J74" s="32">
        <f t="shared" si="2"/>
        <v>23.24</v>
      </c>
      <c r="K74" s="31">
        <f t="shared" ref="K74:K137" si="4">I74*86.4</f>
        <v>18.591999999999999</v>
      </c>
      <c r="L74" s="38">
        <v>481116.13130000001</v>
      </c>
      <c r="M74" s="37">
        <v>2137476.9227</v>
      </c>
      <c r="N74" s="22">
        <v>2280</v>
      </c>
    </row>
    <row r="75" spans="2:14" ht="15" thickBot="1" x14ac:dyDescent="0.35">
      <c r="B75" s="241"/>
      <c r="C75" s="191"/>
      <c r="D75" s="44">
        <v>20</v>
      </c>
      <c r="E75" s="168">
        <v>1128</v>
      </c>
      <c r="F75" s="205"/>
      <c r="G75" s="15" t="s">
        <v>36</v>
      </c>
      <c r="H75" s="32">
        <v>3.5495923913043473E-3</v>
      </c>
      <c r="I75" s="31">
        <f t="shared" si="3"/>
        <v>2.8396739130434781E-3</v>
      </c>
      <c r="J75" s="32">
        <f t="shared" ref="J75:J103" si="5">H75*86.4</f>
        <v>0.30668478260869564</v>
      </c>
      <c r="K75" s="31">
        <f t="shared" si="4"/>
        <v>0.24534782608695652</v>
      </c>
      <c r="L75" s="16">
        <v>481116.13130000001</v>
      </c>
      <c r="M75" s="37">
        <v>2137476.9227</v>
      </c>
      <c r="N75" s="22">
        <v>2280</v>
      </c>
    </row>
    <row r="76" spans="2:14" ht="15" thickBot="1" x14ac:dyDescent="0.35">
      <c r="B76" s="241"/>
      <c r="C76" s="191"/>
      <c r="D76" s="44">
        <v>192</v>
      </c>
      <c r="E76" s="45">
        <v>1129</v>
      </c>
      <c r="F76" s="202"/>
      <c r="G76" s="15" t="s">
        <v>70</v>
      </c>
      <c r="H76" s="32">
        <v>6.4380787037037028E-3</v>
      </c>
      <c r="I76" s="31">
        <f t="shared" si="3"/>
        <v>5.1504629629629626E-3</v>
      </c>
      <c r="J76" s="32">
        <f t="shared" si="5"/>
        <v>0.55624999999999991</v>
      </c>
      <c r="K76" s="31">
        <f t="shared" si="4"/>
        <v>0.44500000000000001</v>
      </c>
      <c r="L76" s="16">
        <v>481116.13130000001</v>
      </c>
      <c r="M76" s="37">
        <v>2137476.9227</v>
      </c>
      <c r="N76" s="22">
        <v>2280</v>
      </c>
    </row>
    <row r="77" spans="2:14" ht="15" thickBot="1" x14ac:dyDescent="0.35">
      <c r="B77" s="241"/>
      <c r="C77" s="191"/>
      <c r="D77" s="44">
        <v>311</v>
      </c>
      <c r="E77" s="60">
        <v>488</v>
      </c>
      <c r="F77" s="201" t="s">
        <v>93</v>
      </c>
      <c r="G77" s="15" t="s">
        <v>39</v>
      </c>
      <c r="H77" s="32">
        <v>0.26218492798353915</v>
      </c>
      <c r="I77" s="31">
        <f t="shared" si="3"/>
        <v>0.20974794238683134</v>
      </c>
      <c r="J77" s="32">
        <f t="shared" si="5"/>
        <v>22.652777777777786</v>
      </c>
      <c r="K77" s="31">
        <f t="shared" si="4"/>
        <v>18.122222222222227</v>
      </c>
      <c r="L77" s="38">
        <v>481192.28259999998</v>
      </c>
      <c r="M77" s="39">
        <v>2137045.9775999999</v>
      </c>
      <c r="N77" s="5">
        <v>2283.1999999999998</v>
      </c>
    </row>
    <row r="78" spans="2:14" ht="15" thickBot="1" x14ac:dyDescent="0.35">
      <c r="B78" s="241"/>
      <c r="C78" s="191"/>
      <c r="D78" s="44">
        <v>309</v>
      </c>
      <c r="E78" s="168">
        <v>480</v>
      </c>
      <c r="F78" s="205"/>
      <c r="G78" s="15" t="s">
        <v>36</v>
      </c>
      <c r="H78" s="32">
        <v>8.4929591049382705E-2</v>
      </c>
      <c r="I78" s="31">
        <f t="shared" si="3"/>
        <v>6.794367283950617E-2</v>
      </c>
      <c r="J78" s="32">
        <f t="shared" si="5"/>
        <v>7.3379166666666658</v>
      </c>
      <c r="K78" s="31">
        <f t="shared" si="4"/>
        <v>5.8703333333333338</v>
      </c>
      <c r="L78" s="16">
        <v>481201.79499999998</v>
      </c>
      <c r="M78" s="39">
        <v>2137046.6793</v>
      </c>
      <c r="N78" s="5">
        <v>2283</v>
      </c>
    </row>
    <row r="79" spans="2:14" ht="15" thickBot="1" x14ac:dyDescent="0.35">
      <c r="B79" s="241"/>
      <c r="C79" s="191"/>
      <c r="D79" s="44">
        <v>310</v>
      </c>
      <c r="E79" s="168">
        <v>583</v>
      </c>
      <c r="F79" s="205"/>
      <c r="G79" s="15" t="s">
        <v>70</v>
      </c>
      <c r="H79" s="32">
        <v>3.0367476851851847E-2</v>
      </c>
      <c r="I79" s="31">
        <f t="shared" si="3"/>
        <v>2.4293981481481479E-2</v>
      </c>
      <c r="J79" s="32">
        <f t="shared" si="5"/>
        <v>2.6237499999999998</v>
      </c>
      <c r="K79" s="31">
        <f t="shared" si="4"/>
        <v>2.0989999999999998</v>
      </c>
      <c r="L79" s="16">
        <v>481176.8983</v>
      </c>
      <c r="M79" s="39">
        <v>2137045.9854000001</v>
      </c>
      <c r="N79" s="5">
        <v>2283.1999999999998</v>
      </c>
    </row>
    <row r="80" spans="2:14" ht="15" thickBot="1" x14ac:dyDescent="0.35">
      <c r="B80" s="241"/>
      <c r="C80" s="191"/>
      <c r="D80" s="60">
        <v>308</v>
      </c>
      <c r="E80" s="168">
        <v>489</v>
      </c>
      <c r="F80" s="205"/>
      <c r="G80" s="3" t="s">
        <v>48</v>
      </c>
      <c r="H80" s="59">
        <v>1.4911265432098761E-2</v>
      </c>
      <c r="I80" s="31">
        <f t="shared" si="3"/>
        <v>1.1929012345679009E-2</v>
      </c>
      <c r="J80" s="59">
        <f t="shared" si="5"/>
        <v>1.2883333333333331</v>
      </c>
      <c r="K80" s="31">
        <f t="shared" si="4"/>
        <v>1.0306666666666664</v>
      </c>
      <c r="L80" s="61">
        <v>481176.8983</v>
      </c>
      <c r="M80" s="62">
        <v>2137045.9854000001</v>
      </c>
      <c r="N80" s="63">
        <v>2283.1999999999998</v>
      </c>
    </row>
    <row r="81" spans="2:14" ht="15" thickBot="1" x14ac:dyDescent="0.35">
      <c r="B81" s="241"/>
      <c r="C81" s="196" t="s">
        <v>160</v>
      </c>
      <c r="D81" s="24">
        <v>211</v>
      </c>
      <c r="E81" s="43">
        <v>574</v>
      </c>
      <c r="F81" s="25" t="s">
        <v>26</v>
      </c>
      <c r="G81" s="51" t="s">
        <v>131</v>
      </c>
      <c r="H81" s="31">
        <v>6.9444444444444448E-2</v>
      </c>
      <c r="I81" s="31">
        <f t="shared" si="3"/>
        <v>5.5555555555555559E-2</v>
      </c>
      <c r="J81" s="56">
        <f t="shared" si="5"/>
        <v>6.0000000000000009</v>
      </c>
      <c r="K81" s="31">
        <f t="shared" si="4"/>
        <v>4.8000000000000007</v>
      </c>
      <c r="L81" s="50">
        <v>481678.75140000001</v>
      </c>
      <c r="M81" s="26">
        <v>2137170.7390999999</v>
      </c>
      <c r="N81" s="64">
        <v>2274.9</v>
      </c>
    </row>
    <row r="82" spans="2:14" ht="15" thickBot="1" x14ac:dyDescent="0.35">
      <c r="B82" s="241"/>
      <c r="C82" s="191"/>
      <c r="D82" s="21">
        <v>265</v>
      </c>
      <c r="E82" s="44">
        <v>209</v>
      </c>
      <c r="F82" s="195" t="s">
        <v>132</v>
      </c>
      <c r="G82" s="52" t="s">
        <v>133</v>
      </c>
      <c r="H82" s="32">
        <v>0.1388888888888889</v>
      </c>
      <c r="I82" s="31">
        <f t="shared" si="3"/>
        <v>0.11111111111111112</v>
      </c>
      <c r="J82" s="57">
        <f t="shared" si="5"/>
        <v>12.000000000000002</v>
      </c>
      <c r="K82" s="31">
        <f t="shared" si="4"/>
        <v>9.6000000000000014</v>
      </c>
      <c r="L82" s="16">
        <v>480914.02519999997</v>
      </c>
      <c r="M82" s="37">
        <v>2137547.6934000002</v>
      </c>
      <c r="N82" s="65">
        <v>2279.6</v>
      </c>
    </row>
    <row r="83" spans="2:14" ht="15" thickBot="1" x14ac:dyDescent="0.35">
      <c r="B83" s="241"/>
      <c r="C83" s="191"/>
      <c r="D83" s="21">
        <v>260</v>
      </c>
      <c r="E83" s="44">
        <v>148</v>
      </c>
      <c r="F83" s="195"/>
      <c r="G83" s="52" t="s">
        <v>134</v>
      </c>
      <c r="H83" s="32">
        <v>0.16666666666666666</v>
      </c>
      <c r="I83" s="31">
        <f t="shared" si="3"/>
        <v>0.13333333333333333</v>
      </c>
      <c r="J83" s="57">
        <f t="shared" si="5"/>
        <v>14.4</v>
      </c>
      <c r="K83" s="31">
        <f t="shared" si="4"/>
        <v>11.520000000000001</v>
      </c>
      <c r="L83" s="16">
        <v>481195.78090000001</v>
      </c>
      <c r="M83" s="37">
        <v>2137579.7892999998</v>
      </c>
      <c r="N83" s="65">
        <v>2274.1999999999998</v>
      </c>
    </row>
    <row r="84" spans="2:14" ht="15" thickBot="1" x14ac:dyDescent="0.35">
      <c r="B84" s="241"/>
      <c r="C84" s="191"/>
      <c r="D84" s="21">
        <v>196</v>
      </c>
      <c r="E84" s="44">
        <v>206</v>
      </c>
      <c r="F84" s="195"/>
      <c r="G84" s="52" t="s">
        <v>135</v>
      </c>
      <c r="H84" s="32">
        <v>2.7777777777777776E-2</v>
      </c>
      <c r="I84" s="31">
        <f t="shared" si="3"/>
        <v>2.2222222222222223E-2</v>
      </c>
      <c r="J84" s="57">
        <f t="shared" si="5"/>
        <v>2.4</v>
      </c>
      <c r="K84" s="31">
        <f t="shared" si="4"/>
        <v>1.9200000000000002</v>
      </c>
      <c r="L84" s="16">
        <v>481231.95079999999</v>
      </c>
      <c r="M84" s="37">
        <v>2137570.5994000002</v>
      </c>
      <c r="N84" s="65">
        <v>2274</v>
      </c>
    </row>
    <row r="85" spans="2:14" ht="15" thickBot="1" x14ac:dyDescent="0.35">
      <c r="B85" s="241"/>
      <c r="C85" s="191"/>
      <c r="D85" s="21">
        <v>234</v>
      </c>
      <c r="E85" s="44">
        <v>146</v>
      </c>
      <c r="F85" s="195"/>
      <c r="G85" s="52" t="s">
        <v>136</v>
      </c>
      <c r="H85" s="32">
        <v>2.4305555555555556E-2</v>
      </c>
      <c r="I85" s="31">
        <f t="shared" si="3"/>
        <v>1.9444444444444445E-2</v>
      </c>
      <c r="J85" s="57">
        <f t="shared" si="5"/>
        <v>2.1</v>
      </c>
      <c r="K85" s="31">
        <f t="shared" si="4"/>
        <v>1.6800000000000002</v>
      </c>
      <c r="L85" s="16">
        <v>481195.78090000001</v>
      </c>
      <c r="M85" s="37">
        <v>2137579.7892999998</v>
      </c>
      <c r="N85" s="65">
        <v>2274.1999999999998</v>
      </c>
    </row>
    <row r="86" spans="2:14" ht="15" thickBot="1" x14ac:dyDescent="0.35">
      <c r="B86" s="241"/>
      <c r="C86" s="191"/>
      <c r="D86" s="21">
        <v>240</v>
      </c>
      <c r="E86" s="44">
        <v>207</v>
      </c>
      <c r="F86" s="195"/>
      <c r="G86" s="52" t="s">
        <v>137</v>
      </c>
      <c r="H86" s="32">
        <v>1.3888888888888888E-2</v>
      </c>
      <c r="I86" s="31">
        <f t="shared" si="3"/>
        <v>1.1111111111111112E-2</v>
      </c>
      <c r="J86" s="57">
        <f t="shared" si="5"/>
        <v>1.2</v>
      </c>
      <c r="K86" s="31">
        <f t="shared" si="4"/>
        <v>0.96000000000000008</v>
      </c>
      <c r="L86" s="16">
        <v>481231.95079999999</v>
      </c>
      <c r="M86" s="37">
        <v>2137570.5994000002</v>
      </c>
      <c r="N86" s="65">
        <v>2274</v>
      </c>
    </row>
    <row r="87" spans="2:14" ht="15" thickBot="1" x14ac:dyDescent="0.35">
      <c r="B87" s="241"/>
      <c r="C87" s="191"/>
      <c r="D87" s="21">
        <v>121</v>
      </c>
      <c r="E87" s="44">
        <v>502</v>
      </c>
      <c r="F87" s="119" t="s">
        <v>138</v>
      </c>
      <c r="G87" s="52" t="s">
        <v>139</v>
      </c>
      <c r="H87" s="32">
        <v>8.1018518518518517E-2</v>
      </c>
      <c r="I87" s="31">
        <f t="shared" si="3"/>
        <v>6.4814814814814811E-2</v>
      </c>
      <c r="J87" s="57">
        <f t="shared" si="5"/>
        <v>7</v>
      </c>
      <c r="K87" s="31">
        <f t="shared" si="4"/>
        <v>5.6</v>
      </c>
      <c r="L87" s="16">
        <v>481670.8518</v>
      </c>
      <c r="M87" s="37">
        <v>2136816.5336000002</v>
      </c>
      <c r="N87" s="65">
        <v>2279.3000000000002</v>
      </c>
    </row>
    <row r="88" spans="2:14" ht="15" thickBot="1" x14ac:dyDescent="0.35">
      <c r="B88" s="241"/>
      <c r="C88" s="191"/>
      <c r="D88" s="21">
        <v>400</v>
      </c>
      <c r="E88" s="44">
        <v>255</v>
      </c>
      <c r="F88" s="119" t="s">
        <v>140</v>
      </c>
      <c r="G88" s="52" t="s">
        <v>141</v>
      </c>
      <c r="H88" s="32">
        <v>4.0509259259259257E-3</v>
      </c>
      <c r="I88" s="31">
        <f t="shared" si="3"/>
        <v>3.2407407407407406E-3</v>
      </c>
      <c r="J88" s="57">
        <f t="shared" si="5"/>
        <v>0.35</v>
      </c>
      <c r="K88" s="31">
        <f t="shared" si="4"/>
        <v>0.28000000000000003</v>
      </c>
      <c r="L88" s="16">
        <v>481320.40130000003</v>
      </c>
      <c r="M88" s="37">
        <v>2137721.4082999998</v>
      </c>
      <c r="N88" s="65">
        <v>2265.8000000000002</v>
      </c>
    </row>
    <row r="89" spans="2:14" ht="15" thickBot="1" x14ac:dyDescent="0.35">
      <c r="B89" s="241"/>
      <c r="C89" s="191"/>
      <c r="D89" s="21">
        <v>230</v>
      </c>
      <c r="E89" s="44">
        <v>164</v>
      </c>
      <c r="F89" s="195" t="s">
        <v>142</v>
      </c>
      <c r="G89" s="52" t="s">
        <v>143</v>
      </c>
      <c r="H89" s="32">
        <v>1.8518518518518517E-2</v>
      </c>
      <c r="I89" s="31">
        <f t="shared" si="3"/>
        <v>1.4814814814814815E-2</v>
      </c>
      <c r="J89" s="57">
        <f t="shared" si="5"/>
        <v>1.6</v>
      </c>
      <c r="K89" s="31">
        <f t="shared" si="4"/>
        <v>1.28</v>
      </c>
      <c r="L89" s="16">
        <v>480756.9767</v>
      </c>
      <c r="M89" s="37">
        <v>2137592.5532999998</v>
      </c>
      <c r="N89" s="65">
        <v>2279.9</v>
      </c>
    </row>
    <row r="90" spans="2:14" ht="15" thickBot="1" x14ac:dyDescent="0.35">
      <c r="B90" s="241"/>
      <c r="C90" s="191"/>
      <c r="D90" s="21">
        <v>214</v>
      </c>
      <c r="E90" s="44">
        <v>162</v>
      </c>
      <c r="F90" s="195"/>
      <c r="G90" s="52" t="s">
        <v>144</v>
      </c>
      <c r="H90" s="32">
        <v>8.3333333333333332E-3</v>
      </c>
      <c r="I90" s="31">
        <f t="shared" si="3"/>
        <v>6.6666666666666671E-3</v>
      </c>
      <c r="J90" s="57">
        <f t="shared" si="5"/>
        <v>0.72000000000000008</v>
      </c>
      <c r="K90" s="31">
        <f t="shared" si="4"/>
        <v>0.57600000000000007</v>
      </c>
      <c r="L90" s="16">
        <v>480820.49310000002</v>
      </c>
      <c r="M90" s="37">
        <v>2137577.4651000001</v>
      </c>
      <c r="N90" s="65">
        <v>2279.5</v>
      </c>
    </row>
    <row r="91" spans="2:14" ht="15" thickBot="1" x14ac:dyDescent="0.35">
      <c r="B91" s="241"/>
      <c r="C91" s="191"/>
      <c r="D91" s="21">
        <v>198</v>
      </c>
      <c r="E91" s="44">
        <v>160</v>
      </c>
      <c r="F91" s="195"/>
      <c r="G91" s="52" t="s">
        <v>145</v>
      </c>
      <c r="H91" s="32">
        <v>8.3333333333333332E-3</v>
      </c>
      <c r="I91" s="31">
        <f t="shared" si="3"/>
        <v>6.6666666666666671E-3</v>
      </c>
      <c r="J91" s="57">
        <f t="shared" si="5"/>
        <v>0.72000000000000008</v>
      </c>
      <c r="K91" s="31">
        <f t="shared" si="4"/>
        <v>0.57600000000000007</v>
      </c>
      <c r="L91" s="16">
        <v>480809.33069999999</v>
      </c>
      <c r="M91" s="37">
        <v>2137576.0098999999</v>
      </c>
      <c r="N91" s="65">
        <v>2279.5</v>
      </c>
    </row>
    <row r="92" spans="2:14" ht="15" thickBot="1" x14ac:dyDescent="0.35">
      <c r="B92" s="241"/>
      <c r="C92" s="191"/>
      <c r="D92" s="21">
        <v>402</v>
      </c>
      <c r="E92" s="44">
        <v>411</v>
      </c>
      <c r="F92" s="195" t="s">
        <v>146</v>
      </c>
      <c r="G92" s="52" t="s">
        <v>147</v>
      </c>
      <c r="H92" s="32">
        <v>4.0509259259259257E-3</v>
      </c>
      <c r="I92" s="31">
        <f t="shared" si="3"/>
        <v>3.2407407407407406E-3</v>
      </c>
      <c r="J92" s="57">
        <f t="shared" si="5"/>
        <v>0.35</v>
      </c>
      <c r="K92" s="31">
        <f t="shared" si="4"/>
        <v>0.28000000000000003</v>
      </c>
      <c r="L92" s="16">
        <v>481079.49050000001</v>
      </c>
      <c r="M92" s="37">
        <v>2137225.6579</v>
      </c>
      <c r="N92" s="65">
        <v>2281</v>
      </c>
    </row>
    <row r="93" spans="2:14" ht="15" thickBot="1" x14ac:dyDescent="0.35">
      <c r="B93" s="241"/>
      <c r="C93" s="191"/>
      <c r="D93" s="21">
        <v>224</v>
      </c>
      <c r="E93" s="44">
        <v>413</v>
      </c>
      <c r="F93" s="195"/>
      <c r="G93" s="52" t="s">
        <v>148</v>
      </c>
      <c r="H93" s="32">
        <v>4.0509259259259257E-3</v>
      </c>
      <c r="I93" s="31">
        <f t="shared" si="3"/>
        <v>3.2407407407407406E-3</v>
      </c>
      <c r="J93" s="57">
        <f t="shared" si="5"/>
        <v>0.35</v>
      </c>
      <c r="K93" s="31">
        <f t="shared" si="4"/>
        <v>0.28000000000000003</v>
      </c>
      <c r="L93" s="16">
        <v>481079.49050000001</v>
      </c>
      <c r="M93" s="37">
        <v>2137225.6579</v>
      </c>
      <c r="N93" s="65">
        <v>2281</v>
      </c>
    </row>
    <row r="94" spans="2:14" ht="15" thickBot="1" x14ac:dyDescent="0.35">
      <c r="B94" s="241"/>
      <c r="C94" s="191"/>
      <c r="D94" s="21">
        <v>129</v>
      </c>
      <c r="E94" s="44">
        <v>619</v>
      </c>
      <c r="F94" s="119" t="s">
        <v>149</v>
      </c>
      <c r="G94" s="52" t="s">
        <v>150</v>
      </c>
      <c r="H94" s="32">
        <v>8.6805555555555552E-2</v>
      </c>
      <c r="I94" s="31">
        <f t="shared" si="3"/>
        <v>6.9444444444444448E-2</v>
      </c>
      <c r="J94" s="57">
        <f t="shared" si="5"/>
        <v>7.5</v>
      </c>
      <c r="K94" s="31">
        <f t="shared" si="4"/>
        <v>6.0000000000000009</v>
      </c>
      <c r="L94" s="16">
        <v>481492.30009999999</v>
      </c>
      <c r="M94" s="37">
        <v>2136973.1905999999</v>
      </c>
      <c r="N94" s="65">
        <v>2280.6999999999998</v>
      </c>
    </row>
    <row r="95" spans="2:14" ht="15" thickBot="1" x14ac:dyDescent="0.35">
      <c r="B95" s="241"/>
      <c r="C95" s="191"/>
      <c r="D95" s="53">
        <v>250</v>
      </c>
      <c r="E95" s="60">
        <v>580</v>
      </c>
      <c r="F95" s="120" t="s">
        <v>88</v>
      </c>
      <c r="G95" s="54" t="s">
        <v>151</v>
      </c>
      <c r="H95" s="32">
        <v>0.18229166666666666</v>
      </c>
      <c r="I95" s="31">
        <f t="shared" si="3"/>
        <v>0.14583333333333334</v>
      </c>
      <c r="J95" s="57">
        <f t="shared" si="5"/>
        <v>15.75</v>
      </c>
      <c r="K95" s="31">
        <f t="shared" si="4"/>
        <v>12.600000000000001</v>
      </c>
      <c r="L95" s="16">
        <v>481209.84250000003</v>
      </c>
      <c r="M95" s="37">
        <v>2137099.952</v>
      </c>
      <c r="N95" s="65">
        <v>2282.3000000000002</v>
      </c>
    </row>
    <row r="96" spans="2:14" ht="15" thickBot="1" x14ac:dyDescent="0.35">
      <c r="B96" s="241"/>
      <c r="C96" s="191"/>
      <c r="D96" s="21">
        <v>401</v>
      </c>
      <c r="E96" s="44">
        <v>213</v>
      </c>
      <c r="F96" s="119" t="s">
        <v>152</v>
      </c>
      <c r="G96" s="52" t="s">
        <v>152</v>
      </c>
      <c r="H96" s="32">
        <v>3.4722222222222224E-2</v>
      </c>
      <c r="I96" s="31">
        <f t="shared" si="3"/>
        <v>2.777777777777778E-2</v>
      </c>
      <c r="J96" s="57">
        <f t="shared" si="5"/>
        <v>3.0000000000000004</v>
      </c>
      <c r="K96" s="31">
        <f t="shared" si="4"/>
        <v>2.4000000000000004</v>
      </c>
      <c r="L96" s="16">
        <v>480705.7622</v>
      </c>
      <c r="M96" s="39">
        <v>2137819.9616</v>
      </c>
      <c r="N96" s="5">
        <v>2279</v>
      </c>
    </row>
    <row r="97" spans="2:16" ht="15" thickBot="1" x14ac:dyDescent="0.35">
      <c r="B97" s="241"/>
      <c r="C97" s="191"/>
      <c r="D97" s="21">
        <v>403</v>
      </c>
      <c r="E97" s="44">
        <v>212</v>
      </c>
      <c r="F97" s="119" t="s">
        <v>153</v>
      </c>
      <c r="G97" s="52" t="s">
        <v>153</v>
      </c>
      <c r="H97" s="32">
        <v>6.9444444444444448E-2</v>
      </c>
      <c r="I97" s="31">
        <f t="shared" si="3"/>
        <v>5.5555555555555559E-2</v>
      </c>
      <c r="J97" s="57">
        <f t="shared" si="5"/>
        <v>6.0000000000000009</v>
      </c>
      <c r="K97" s="31">
        <f t="shared" si="4"/>
        <v>4.8000000000000007</v>
      </c>
      <c r="L97" s="16">
        <v>480866.82459999999</v>
      </c>
      <c r="M97" s="39">
        <v>2137524.0167</v>
      </c>
      <c r="N97" s="5">
        <v>2279</v>
      </c>
    </row>
    <row r="98" spans="2:16" ht="15" thickBot="1" x14ac:dyDescent="0.35">
      <c r="B98" s="241"/>
      <c r="C98" s="191"/>
      <c r="D98" s="21">
        <v>404</v>
      </c>
      <c r="E98" s="44">
        <v>135</v>
      </c>
      <c r="F98" s="119" t="s">
        <v>154</v>
      </c>
      <c r="G98" s="52" t="s">
        <v>154</v>
      </c>
      <c r="H98" s="32">
        <v>1.8518518518518517E-2</v>
      </c>
      <c r="I98" s="31">
        <f t="shared" si="3"/>
        <v>1.4814814814814815E-2</v>
      </c>
      <c r="J98" s="57">
        <f t="shared" si="5"/>
        <v>1.6</v>
      </c>
      <c r="K98" s="31">
        <f t="shared" si="4"/>
        <v>1.28</v>
      </c>
      <c r="L98" s="16">
        <v>480814.93530000001</v>
      </c>
      <c r="M98" s="39">
        <v>2137871.9569999999</v>
      </c>
      <c r="N98" s="5">
        <v>2278.5</v>
      </c>
    </row>
    <row r="99" spans="2:16" ht="15" thickBot="1" x14ac:dyDescent="0.35">
      <c r="B99" s="241"/>
      <c r="C99" s="191"/>
      <c r="D99" s="21">
        <v>405</v>
      </c>
      <c r="E99" s="44">
        <v>257</v>
      </c>
      <c r="F99" s="119" t="s">
        <v>155</v>
      </c>
      <c r="G99" s="52" t="s">
        <v>155</v>
      </c>
      <c r="H99" s="32">
        <v>1.8518518518518517E-2</v>
      </c>
      <c r="I99" s="31">
        <f t="shared" si="3"/>
        <v>1.4814814814814815E-2</v>
      </c>
      <c r="J99" s="57">
        <f t="shared" si="5"/>
        <v>1.6</v>
      </c>
      <c r="K99" s="31">
        <f t="shared" si="4"/>
        <v>1.28</v>
      </c>
      <c r="L99" s="16">
        <v>480630.50829999999</v>
      </c>
      <c r="M99" s="39">
        <v>2137847.2730999999</v>
      </c>
      <c r="N99" s="5">
        <v>2280</v>
      </c>
    </row>
    <row r="100" spans="2:16" ht="15" thickBot="1" x14ac:dyDescent="0.35">
      <c r="B100" s="241"/>
      <c r="C100" s="191"/>
      <c r="D100" s="21">
        <v>406</v>
      </c>
      <c r="E100" s="44">
        <v>461</v>
      </c>
      <c r="F100" s="122" t="s">
        <v>156</v>
      </c>
      <c r="G100" s="52" t="s">
        <v>156</v>
      </c>
      <c r="H100" s="32">
        <v>1.8518518518518517E-2</v>
      </c>
      <c r="I100" s="31">
        <f t="shared" si="3"/>
        <v>1.4814814814814815E-2</v>
      </c>
      <c r="J100" s="57">
        <f t="shared" si="5"/>
        <v>1.6</v>
      </c>
      <c r="K100" s="31">
        <f t="shared" si="4"/>
        <v>1.28</v>
      </c>
      <c r="L100" s="16">
        <v>481403.70699999999</v>
      </c>
      <c r="M100" s="39">
        <v>2137296.6173</v>
      </c>
      <c r="N100" s="5">
        <v>2278</v>
      </c>
    </row>
    <row r="101" spans="2:16" ht="15" thickBot="1" x14ac:dyDescent="0.35">
      <c r="B101" s="241"/>
      <c r="C101" s="191"/>
      <c r="D101" s="21">
        <v>407</v>
      </c>
      <c r="E101" s="44">
        <v>154</v>
      </c>
      <c r="F101" s="119" t="s">
        <v>157</v>
      </c>
      <c r="G101" s="52" t="s">
        <v>157</v>
      </c>
      <c r="H101" s="32">
        <v>4.6296296296296294E-2</v>
      </c>
      <c r="I101" s="31">
        <f t="shared" si="3"/>
        <v>3.7037037037037035E-2</v>
      </c>
      <c r="J101" s="57">
        <f t="shared" si="5"/>
        <v>4</v>
      </c>
      <c r="K101" s="31">
        <f t="shared" si="4"/>
        <v>3.2</v>
      </c>
      <c r="L101" s="16">
        <v>481094.26689999999</v>
      </c>
      <c r="M101" s="39">
        <v>2137568.7903999998</v>
      </c>
      <c r="N101" s="5">
        <v>2275.5</v>
      </c>
    </row>
    <row r="102" spans="2:16" ht="15" thickBot="1" x14ac:dyDescent="0.35">
      <c r="B102" s="241"/>
      <c r="C102" s="191"/>
      <c r="D102" s="21">
        <v>408</v>
      </c>
      <c r="E102" s="44">
        <v>214</v>
      </c>
      <c r="F102" s="119" t="s">
        <v>158</v>
      </c>
      <c r="G102" s="52" t="s">
        <v>158</v>
      </c>
      <c r="H102" s="32">
        <v>2.7777777777777776E-2</v>
      </c>
      <c r="I102" s="31">
        <f t="shared" si="3"/>
        <v>2.2222222222222223E-2</v>
      </c>
      <c r="J102" s="57">
        <f t="shared" si="5"/>
        <v>2.4</v>
      </c>
      <c r="K102" s="31">
        <f t="shared" si="4"/>
        <v>1.9200000000000002</v>
      </c>
      <c r="L102" s="16">
        <v>480956.7683</v>
      </c>
      <c r="M102" s="39">
        <v>2137552.1710999999</v>
      </c>
      <c r="N102" s="5">
        <v>2275.5</v>
      </c>
    </row>
    <row r="103" spans="2:16" ht="15" thickBot="1" x14ac:dyDescent="0.35">
      <c r="B103" s="242"/>
      <c r="C103" s="197"/>
      <c r="D103" s="28">
        <v>437</v>
      </c>
      <c r="E103" s="174"/>
      <c r="F103" s="36" t="s">
        <v>159</v>
      </c>
      <c r="G103" s="55" t="s">
        <v>159</v>
      </c>
      <c r="H103" s="33">
        <v>4.6296296296296294E-3</v>
      </c>
      <c r="I103" s="31">
        <f t="shared" si="3"/>
        <v>3.7037037037037038E-3</v>
      </c>
      <c r="J103" s="58">
        <f t="shared" si="5"/>
        <v>0.4</v>
      </c>
      <c r="K103" s="31">
        <f t="shared" si="4"/>
        <v>0.32</v>
      </c>
      <c r="L103" s="130">
        <v>480877.55650000001</v>
      </c>
      <c r="M103" s="40">
        <v>2137880.0828999998</v>
      </c>
      <c r="N103" s="131">
        <v>2278</v>
      </c>
    </row>
    <row r="104" spans="2:16" ht="21.6" thickBot="1" x14ac:dyDescent="0.35">
      <c r="B104" s="225" t="s">
        <v>262</v>
      </c>
      <c r="C104" s="226"/>
      <c r="D104" s="226"/>
      <c r="E104" s="226"/>
      <c r="F104" s="226"/>
      <c r="G104" s="227"/>
      <c r="H104" s="129">
        <f>SUM(H9:H103)</f>
        <v>8.0476702698503466</v>
      </c>
      <c r="I104" s="31">
        <f t="shared" si="3"/>
        <v>6.4381362158802773</v>
      </c>
      <c r="J104" s="129">
        <f>SUM(J9:J103)</f>
        <v>695.31871131507</v>
      </c>
      <c r="K104" s="31">
        <f t="shared" si="4"/>
        <v>556.25496905205603</v>
      </c>
      <c r="L104" s="125"/>
      <c r="M104" s="126"/>
      <c r="N104" s="127"/>
      <c r="P104" s="124">
        <f>H104+H145</f>
        <v>13.494451346061446</v>
      </c>
    </row>
    <row r="105" spans="2:16" ht="14.4" customHeight="1" thickBot="1" x14ac:dyDescent="0.35">
      <c r="B105" s="235" t="s">
        <v>128</v>
      </c>
      <c r="C105" s="191" t="s">
        <v>130</v>
      </c>
      <c r="D105" s="45">
        <v>56</v>
      </c>
      <c r="E105" s="45">
        <v>290</v>
      </c>
      <c r="F105" s="46" t="s">
        <v>94</v>
      </c>
      <c r="G105" s="1" t="s">
        <v>95</v>
      </c>
      <c r="H105" s="14">
        <v>6.7301587301587293E-2</v>
      </c>
      <c r="I105" s="31">
        <f t="shared" si="3"/>
        <v>5.3841269841269836E-2</v>
      </c>
      <c r="J105" s="47">
        <f>H105*86.4</f>
        <v>5.8148571428571421</v>
      </c>
      <c r="K105" s="31">
        <f t="shared" si="4"/>
        <v>4.6518857142857142</v>
      </c>
      <c r="L105" s="48">
        <v>480274.73109999998</v>
      </c>
      <c r="M105" s="49">
        <v>2137200.503</v>
      </c>
      <c r="N105" s="11">
        <v>2296</v>
      </c>
    </row>
    <row r="106" spans="2:16" ht="15" thickBot="1" x14ac:dyDescent="0.35">
      <c r="B106" s="235"/>
      <c r="C106" s="191"/>
      <c r="D106" s="44">
        <v>148</v>
      </c>
      <c r="E106" s="44">
        <v>184</v>
      </c>
      <c r="F106" s="23" t="s">
        <v>96</v>
      </c>
      <c r="G106" s="35" t="s">
        <v>97</v>
      </c>
      <c r="H106" s="32">
        <v>0.21370221027479097</v>
      </c>
      <c r="I106" s="31">
        <f t="shared" si="3"/>
        <v>0.17096176821983278</v>
      </c>
      <c r="J106" s="47">
        <f t="shared" ref="J106:J144" si="6">H106*86.4</f>
        <v>18.46387096774194</v>
      </c>
      <c r="K106" s="31">
        <f t="shared" si="4"/>
        <v>14.771096774193554</v>
      </c>
      <c r="L106" s="37">
        <v>480288.36849999998</v>
      </c>
      <c r="M106" s="39">
        <v>2137628.8944000001</v>
      </c>
      <c r="N106" s="22">
        <v>2295</v>
      </c>
    </row>
    <row r="107" spans="2:16" ht="15" thickBot="1" x14ac:dyDescent="0.35">
      <c r="B107" s="235"/>
      <c r="C107" s="191"/>
      <c r="D107" s="44">
        <v>189</v>
      </c>
      <c r="E107" s="44">
        <v>93</v>
      </c>
      <c r="F107" s="23" t="s">
        <v>98</v>
      </c>
      <c r="G107" s="35" t="s">
        <v>99</v>
      </c>
      <c r="H107" s="32">
        <v>0.30983333333333335</v>
      </c>
      <c r="I107" s="31">
        <f t="shared" si="3"/>
        <v>0.24786666666666668</v>
      </c>
      <c r="J107" s="47">
        <f t="shared" si="6"/>
        <v>26.769600000000004</v>
      </c>
      <c r="K107" s="31">
        <f t="shared" si="4"/>
        <v>21.415680000000002</v>
      </c>
      <c r="L107" s="37">
        <v>480396.70980000001</v>
      </c>
      <c r="M107" s="39">
        <v>2137997.7960000001</v>
      </c>
      <c r="N107" s="22">
        <v>2286</v>
      </c>
    </row>
    <row r="108" spans="2:16" ht="15" thickBot="1" x14ac:dyDescent="0.35">
      <c r="B108" s="235"/>
      <c r="C108" s="191"/>
      <c r="D108" s="44">
        <v>197</v>
      </c>
      <c r="E108" s="172"/>
      <c r="F108" s="23" t="s">
        <v>100</v>
      </c>
      <c r="G108" s="35" t="s">
        <v>101</v>
      </c>
      <c r="H108" s="32">
        <v>0.13845486111111113</v>
      </c>
      <c r="I108" s="31">
        <f t="shared" si="3"/>
        <v>0.11076388888888891</v>
      </c>
      <c r="J108" s="47">
        <f t="shared" si="6"/>
        <v>11.962500000000002</v>
      </c>
      <c r="K108" s="31">
        <f t="shared" si="4"/>
        <v>9.5700000000000021</v>
      </c>
      <c r="L108" s="37">
        <v>480313.82199999999</v>
      </c>
      <c r="M108" s="39">
        <v>2138063.5252</v>
      </c>
      <c r="N108" s="22">
        <v>2277.1999999999998</v>
      </c>
    </row>
    <row r="109" spans="2:16" ht="15" thickBot="1" x14ac:dyDescent="0.35">
      <c r="B109" s="235"/>
      <c r="C109" s="191"/>
      <c r="D109" s="44">
        <v>299</v>
      </c>
      <c r="E109" s="44">
        <v>277</v>
      </c>
      <c r="F109" s="195" t="s">
        <v>102</v>
      </c>
      <c r="G109" s="35" t="s">
        <v>103</v>
      </c>
      <c r="H109" s="32">
        <v>3.4998506571087204E-2</v>
      </c>
      <c r="I109" s="31">
        <f t="shared" si="3"/>
        <v>2.7998805256869763E-2</v>
      </c>
      <c r="J109" s="47">
        <f t="shared" si="6"/>
        <v>3.0238709677419346</v>
      </c>
      <c r="K109" s="31">
        <f t="shared" si="4"/>
        <v>2.4190967741935476</v>
      </c>
      <c r="L109" s="37">
        <v>480470.02260000003</v>
      </c>
      <c r="M109" s="39">
        <v>2137514.4282999998</v>
      </c>
      <c r="N109" s="22">
        <v>2284.9</v>
      </c>
    </row>
    <row r="110" spans="2:16" ht="15" thickBot="1" x14ac:dyDescent="0.35">
      <c r="B110" s="235"/>
      <c r="C110" s="191"/>
      <c r="D110" s="44">
        <v>299</v>
      </c>
      <c r="E110" s="44">
        <v>276</v>
      </c>
      <c r="F110" s="195"/>
      <c r="G110" s="35" t="s">
        <v>104</v>
      </c>
      <c r="H110" s="32">
        <v>9.6382168458781337E-2</v>
      </c>
      <c r="I110" s="31">
        <f t="shared" si="3"/>
        <v>7.7105734767025078E-2</v>
      </c>
      <c r="J110" s="47">
        <f t="shared" si="6"/>
        <v>8.3274193548387085</v>
      </c>
      <c r="K110" s="31">
        <f t="shared" si="4"/>
        <v>6.661935483870967</v>
      </c>
      <c r="L110" s="37">
        <v>480470.33769999997</v>
      </c>
      <c r="M110" s="39">
        <v>2137448.5177000002</v>
      </c>
      <c r="N110" s="22">
        <v>2280.85</v>
      </c>
    </row>
    <row r="111" spans="2:16" ht="15" thickBot="1" x14ac:dyDescent="0.35">
      <c r="B111" s="235"/>
      <c r="C111" s="191"/>
      <c r="D111" s="44">
        <v>99</v>
      </c>
      <c r="E111" s="44">
        <v>285</v>
      </c>
      <c r="F111" s="195"/>
      <c r="G111" s="35" t="s">
        <v>105</v>
      </c>
      <c r="H111" s="32">
        <v>1.4945023148148148E-2</v>
      </c>
      <c r="I111" s="31">
        <f t="shared" si="3"/>
        <v>1.1956018518518519E-2</v>
      </c>
      <c r="J111" s="47">
        <f t="shared" si="6"/>
        <v>1.29125</v>
      </c>
      <c r="K111" s="31">
        <f t="shared" si="4"/>
        <v>1.0330000000000001</v>
      </c>
      <c r="L111" s="37">
        <v>480503.3848</v>
      </c>
      <c r="M111" s="39">
        <v>2137511.2514</v>
      </c>
      <c r="N111" s="22">
        <v>2285</v>
      </c>
    </row>
    <row r="112" spans="2:16" ht="15" thickBot="1" x14ac:dyDescent="0.35">
      <c r="B112" s="235"/>
      <c r="C112" s="191"/>
      <c r="D112" s="44">
        <v>305</v>
      </c>
      <c r="E112" s="44">
        <v>173</v>
      </c>
      <c r="F112" s="195"/>
      <c r="G112" s="35" t="s">
        <v>106</v>
      </c>
      <c r="H112" s="32">
        <v>2.830421146953405E-2</v>
      </c>
      <c r="I112" s="31">
        <f t="shared" si="3"/>
        <v>2.2643369175627242E-2</v>
      </c>
      <c r="J112" s="47">
        <f t="shared" si="6"/>
        <v>2.4454838709677422</v>
      </c>
      <c r="K112" s="31">
        <f t="shared" si="4"/>
        <v>1.9563870967741939</v>
      </c>
      <c r="L112" s="37">
        <v>480539.68310000002</v>
      </c>
      <c r="M112" s="39">
        <v>2137449.0104999999</v>
      </c>
      <c r="N112" s="22">
        <v>2285</v>
      </c>
    </row>
    <row r="113" spans="2:16" ht="15" thickBot="1" x14ac:dyDescent="0.35">
      <c r="B113" s="235"/>
      <c r="C113" s="191"/>
      <c r="D113" s="44">
        <v>100</v>
      </c>
      <c r="E113" s="44">
        <v>274</v>
      </c>
      <c r="F113" s="195"/>
      <c r="G113" s="35" t="s">
        <v>107</v>
      </c>
      <c r="H113" s="32">
        <v>3.1167328042328041E-2</v>
      </c>
      <c r="I113" s="31">
        <f t="shared" si="3"/>
        <v>2.4933862433862433E-2</v>
      </c>
      <c r="J113" s="47">
        <f t="shared" si="6"/>
        <v>2.6928571428571431</v>
      </c>
      <c r="K113" s="31">
        <f t="shared" si="4"/>
        <v>2.1542857142857144</v>
      </c>
      <c r="L113" s="37">
        <v>480470.02260000003</v>
      </c>
      <c r="M113" s="39">
        <v>2137514.4282999998</v>
      </c>
      <c r="N113" s="22">
        <v>2283</v>
      </c>
    </row>
    <row r="114" spans="2:16" ht="15" thickBot="1" x14ac:dyDescent="0.35">
      <c r="B114" s="235"/>
      <c r="C114" s="191"/>
      <c r="D114" s="44">
        <v>299</v>
      </c>
      <c r="E114" s="172">
        <v>280</v>
      </c>
      <c r="F114" s="195"/>
      <c r="G114" s="35" t="s">
        <v>373</v>
      </c>
      <c r="H114" s="173">
        <v>9.6000000000000002E-2</v>
      </c>
      <c r="I114" s="31">
        <f t="shared" si="3"/>
        <v>7.6800000000000007E-2</v>
      </c>
      <c r="J114" s="47">
        <f t="shared" si="6"/>
        <v>8.2944000000000013</v>
      </c>
      <c r="K114" s="31">
        <f t="shared" si="4"/>
        <v>6.6355200000000014</v>
      </c>
      <c r="L114" s="37">
        <v>480393.2843</v>
      </c>
      <c r="M114" s="39">
        <v>2137479.7788</v>
      </c>
      <c r="N114" s="22">
        <v>2277.5</v>
      </c>
    </row>
    <row r="115" spans="2:16" ht="15" thickBot="1" x14ac:dyDescent="0.35">
      <c r="B115" s="235"/>
      <c r="C115" s="191"/>
      <c r="D115" s="44">
        <v>242</v>
      </c>
      <c r="E115" s="44">
        <v>182</v>
      </c>
      <c r="F115" s="195"/>
      <c r="G115" s="35" t="s">
        <v>109</v>
      </c>
      <c r="H115" s="32">
        <v>0.61024305555555569</v>
      </c>
      <c r="I115" s="31">
        <f t="shared" si="3"/>
        <v>0.4881944444444446</v>
      </c>
      <c r="J115" s="47">
        <f t="shared" si="6"/>
        <v>52.725000000000016</v>
      </c>
      <c r="K115" s="31">
        <f t="shared" si="4"/>
        <v>42.180000000000014</v>
      </c>
      <c r="L115" s="37">
        <v>480504.5796</v>
      </c>
      <c r="M115" s="39">
        <v>2137441.7598999999</v>
      </c>
      <c r="N115" s="22">
        <v>2276.5</v>
      </c>
    </row>
    <row r="116" spans="2:16" ht="15" thickBot="1" x14ac:dyDescent="0.35">
      <c r="B116" s="235"/>
      <c r="C116" s="191"/>
      <c r="D116" s="44">
        <v>86</v>
      </c>
      <c r="E116" s="44">
        <v>126</v>
      </c>
      <c r="F116" s="35" t="s">
        <v>30</v>
      </c>
      <c r="G116" s="35" t="s">
        <v>110</v>
      </c>
      <c r="H116" s="32">
        <v>7.7740442054958184E-2</v>
      </c>
      <c r="I116" s="31">
        <f t="shared" si="3"/>
        <v>6.2192353643966553E-2</v>
      </c>
      <c r="J116" s="47">
        <f t="shared" si="6"/>
        <v>6.7167741935483871</v>
      </c>
      <c r="K116" s="31">
        <f t="shared" si="4"/>
        <v>5.3734193548387106</v>
      </c>
      <c r="L116" s="37">
        <v>480536.65720000002</v>
      </c>
      <c r="M116" s="39">
        <v>2137868.1883</v>
      </c>
      <c r="N116" s="22">
        <v>2285.7399999999998</v>
      </c>
    </row>
    <row r="117" spans="2:16" ht="15" thickBot="1" x14ac:dyDescent="0.35">
      <c r="B117" s="235"/>
      <c r="C117" s="191"/>
      <c r="D117" s="44">
        <v>77</v>
      </c>
      <c r="E117" s="44">
        <v>251</v>
      </c>
      <c r="F117" s="195" t="s">
        <v>111</v>
      </c>
      <c r="G117" s="35" t="s">
        <v>112</v>
      </c>
      <c r="H117" s="32">
        <v>7.8645833333333345E-2</v>
      </c>
      <c r="I117" s="31">
        <f t="shared" si="3"/>
        <v>6.2916666666666676E-2</v>
      </c>
      <c r="J117" s="47">
        <f t="shared" si="6"/>
        <v>6.7950000000000017</v>
      </c>
      <c r="K117" s="31">
        <f t="shared" si="4"/>
        <v>5.4360000000000008</v>
      </c>
      <c r="L117" s="37">
        <v>480430.52189999999</v>
      </c>
      <c r="M117" s="39">
        <v>2137869.6864999998</v>
      </c>
      <c r="N117" s="22">
        <v>2285.5</v>
      </c>
    </row>
    <row r="118" spans="2:16" ht="15" thickBot="1" x14ac:dyDescent="0.35">
      <c r="B118" s="235"/>
      <c r="C118" s="191"/>
      <c r="D118" s="44">
        <v>185</v>
      </c>
      <c r="E118" s="44">
        <v>243</v>
      </c>
      <c r="F118" s="195"/>
      <c r="G118" s="35" t="s">
        <v>113</v>
      </c>
      <c r="H118" s="32">
        <v>0.18636429398148147</v>
      </c>
      <c r="I118" s="31">
        <f t="shared" si="3"/>
        <v>0.14909143518518517</v>
      </c>
      <c r="J118" s="47">
        <f t="shared" si="6"/>
        <v>16.101875</v>
      </c>
      <c r="K118" s="31">
        <f t="shared" si="4"/>
        <v>12.881499999999999</v>
      </c>
      <c r="L118" s="37">
        <v>480386.10489999998</v>
      </c>
      <c r="M118" s="39">
        <v>2137816.2162000001</v>
      </c>
      <c r="N118" s="22">
        <v>2284.6999999999998</v>
      </c>
    </row>
    <row r="119" spans="2:16" ht="15" thickBot="1" x14ac:dyDescent="0.35">
      <c r="B119" s="235"/>
      <c r="C119" s="191"/>
      <c r="D119" s="44">
        <v>92</v>
      </c>
      <c r="E119" s="44">
        <v>245</v>
      </c>
      <c r="F119" s="195"/>
      <c r="G119" s="35" t="s">
        <v>114</v>
      </c>
      <c r="H119" s="32">
        <v>4.2968749999999995E-3</v>
      </c>
      <c r="I119" s="31">
        <f t="shared" si="3"/>
        <v>3.4374999999999996E-3</v>
      </c>
      <c r="J119" s="47">
        <f t="shared" si="6"/>
        <v>0.37124999999999997</v>
      </c>
      <c r="K119" s="31">
        <f t="shared" si="4"/>
        <v>0.29699999999999999</v>
      </c>
      <c r="L119" s="37">
        <v>480434.43780000001</v>
      </c>
      <c r="M119" s="39">
        <v>2137834.7245999998</v>
      </c>
      <c r="N119" s="22">
        <v>2285.5</v>
      </c>
    </row>
    <row r="120" spans="2:16" ht="15" thickBot="1" x14ac:dyDescent="0.35">
      <c r="B120" s="235"/>
      <c r="C120" s="191"/>
      <c r="D120" s="44">
        <v>263</v>
      </c>
      <c r="E120" s="44">
        <v>258</v>
      </c>
      <c r="F120" s="23" t="s">
        <v>115</v>
      </c>
      <c r="G120" s="35" t="s">
        <v>89</v>
      </c>
      <c r="H120" s="32">
        <v>2.8342013888888889E-2</v>
      </c>
      <c r="I120" s="31">
        <f t="shared" si="3"/>
        <v>2.2673611111111113E-2</v>
      </c>
      <c r="J120" s="47">
        <f t="shared" si="6"/>
        <v>2.44875</v>
      </c>
      <c r="K120" s="31">
        <f t="shared" si="4"/>
        <v>1.9590000000000003</v>
      </c>
      <c r="L120" s="37">
        <v>480561.61690000002</v>
      </c>
      <c r="M120" s="39">
        <v>2137549.6077000001</v>
      </c>
      <c r="N120" s="22">
        <v>2275.8000000000002</v>
      </c>
    </row>
    <row r="121" spans="2:16" ht="15" thickBot="1" x14ac:dyDescent="0.35">
      <c r="B121" s="235"/>
      <c r="C121" s="191"/>
      <c r="D121" s="44">
        <v>205</v>
      </c>
      <c r="E121" s="44">
        <v>171</v>
      </c>
      <c r="F121" s="23" t="s">
        <v>116</v>
      </c>
      <c r="G121" s="35" t="s">
        <v>108</v>
      </c>
      <c r="H121" s="32">
        <v>0.63152628434886493</v>
      </c>
      <c r="I121" s="31">
        <f t="shared" si="3"/>
        <v>0.50522102747909192</v>
      </c>
      <c r="J121" s="47">
        <f t="shared" si="6"/>
        <v>54.563870967741934</v>
      </c>
      <c r="K121" s="31">
        <f t="shared" si="4"/>
        <v>43.651096774193547</v>
      </c>
      <c r="L121" s="37">
        <v>480557.38429999998</v>
      </c>
      <c r="M121" s="39">
        <v>2137565.7337000002</v>
      </c>
      <c r="N121" s="22">
        <v>2284</v>
      </c>
    </row>
    <row r="122" spans="2:16" ht="15" thickBot="1" x14ac:dyDescent="0.35">
      <c r="B122" s="235"/>
      <c r="C122" s="191"/>
      <c r="D122" s="44">
        <v>80</v>
      </c>
      <c r="E122" s="44">
        <v>123</v>
      </c>
      <c r="F122" s="23" t="s">
        <v>117</v>
      </c>
      <c r="G122" s="35" t="s">
        <v>118</v>
      </c>
      <c r="H122" s="32">
        <v>0.40321759259259266</v>
      </c>
      <c r="I122" s="31">
        <f t="shared" si="3"/>
        <v>0.32257407407407412</v>
      </c>
      <c r="J122" s="47">
        <f t="shared" si="6"/>
        <v>34.838000000000008</v>
      </c>
      <c r="K122" s="31">
        <f t="shared" si="4"/>
        <v>27.870400000000007</v>
      </c>
      <c r="L122" s="37">
        <v>480333.93589999998</v>
      </c>
      <c r="M122" s="39">
        <v>2137765.8846</v>
      </c>
      <c r="N122" s="22">
        <v>2291.1</v>
      </c>
    </row>
    <row r="123" spans="2:16" ht="15" thickBot="1" x14ac:dyDescent="0.35">
      <c r="B123" s="235"/>
      <c r="C123" s="191"/>
      <c r="D123" s="44">
        <v>164</v>
      </c>
      <c r="E123" s="44">
        <v>302</v>
      </c>
      <c r="F123" s="23" t="s">
        <v>37</v>
      </c>
      <c r="G123" s="35" t="s">
        <v>119</v>
      </c>
      <c r="H123" s="32">
        <v>3.4953703703703702E-2</v>
      </c>
      <c r="I123" s="31">
        <f t="shared" si="3"/>
        <v>2.7962962962962964E-2</v>
      </c>
      <c r="J123" s="47">
        <f t="shared" si="6"/>
        <v>3.02</v>
      </c>
      <c r="K123" s="31">
        <f t="shared" si="4"/>
        <v>2.4160000000000004</v>
      </c>
      <c r="L123" s="37">
        <v>480334.76770000003</v>
      </c>
      <c r="M123" s="39">
        <v>2137279.1754000001</v>
      </c>
      <c r="N123" s="22">
        <v>2289</v>
      </c>
    </row>
    <row r="124" spans="2:16" ht="15" thickBot="1" x14ac:dyDescent="0.35">
      <c r="B124" s="235"/>
      <c r="C124" s="191"/>
      <c r="D124" s="44">
        <v>97</v>
      </c>
      <c r="E124" s="44">
        <v>84</v>
      </c>
      <c r="F124" s="195" t="s">
        <v>120</v>
      </c>
      <c r="G124" s="35" t="s">
        <v>121</v>
      </c>
      <c r="H124" s="32">
        <v>0.17570564516129031</v>
      </c>
      <c r="I124" s="31">
        <f t="shared" si="3"/>
        <v>0.14056451612903226</v>
      </c>
      <c r="J124" s="47">
        <f t="shared" si="6"/>
        <v>15.180967741935484</v>
      </c>
      <c r="K124" s="31">
        <f t="shared" si="4"/>
        <v>12.144774193548388</v>
      </c>
      <c r="L124" s="37">
        <v>480224.57250000001</v>
      </c>
      <c r="M124" s="39">
        <v>2138025.9504999998</v>
      </c>
      <c r="N124" s="22">
        <v>2290.1999999999998</v>
      </c>
    </row>
    <row r="125" spans="2:16" ht="15" thickBot="1" x14ac:dyDescent="0.35">
      <c r="B125" s="235"/>
      <c r="C125" s="191"/>
      <c r="D125" s="44">
        <v>254</v>
      </c>
      <c r="E125" s="44">
        <v>87</v>
      </c>
      <c r="F125" s="195"/>
      <c r="G125" s="35" t="s">
        <v>122</v>
      </c>
      <c r="H125" s="32">
        <v>0.23570041816009565</v>
      </c>
      <c r="I125" s="31">
        <f t="shared" si="3"/>
        <v>0.18856033452807652</v>
      </c>
      <c r="J125" s="47">
        <f t="shared" si="6"/>
        <v>20.364516129032268</v>
      </c>
      <c r="K125" s="31">
        <f t="shared" si="4"/>
        <v>16.291612903225811</v>
      </c>
      <c r="L125" s="37">
        <v>480283.87809999997</v>
      </c>
      <c r="M125" s="39">
        <v>2137950.3459000001</v>
      </c>
      <c r="N125" s="22">
        <v>2290.1999999999998</v>
      </c>
    </row>
    <row r="126" spans="2:16" ht="15" thickBot="1" x14ac:dyDescent="0.35">
      <c r="B126" s="235"/>
      <c r="C126" s="191"/>
      <c r="D126" s="44">
        <v>255</v>
      </c>
      <c r="E126" s="44">
        <v>272</v>
      </c>
      <c r="F126" s="195" t="s">
        <v>123</v>
      </c>
      <c r="G126" s="35" t="s">
        <v>124</v>
      </c>
      <c r="H126" s="32">
        <v>0.37755749701314217</v>
      </c>
      <c r="I126" s="31">
        <f t="shared" si="3"/>
        <v>0.30204599761051376</v>
      </c>
      <c r="J126" s="47">
        <f t="shared" si="6"/>
        <v>32.620967741935488</v>
      </c>
      <c r="K126" s="31">
        <f t="shared" si="4"/>
        <v>26.096774193548391</v>
      </c>
      <c r="L126" s="37">
        <v>480501.8064</v>
      </c>
      <c r="M126" s="39">
        <v>2137354.4309999999</v>
      </c>
      <c r="N126" s="22">
        <v>2288.14</v>
      </c>
    </row>
    <row r="127" spans="2:16" ht="15" thickBot="1" x14ac:dyDescent="0.35">
      <c r="B127" s="235"/>
      <c r="C127" s="191"/>
      <c r="D127" s="44">
        <v>220</v>
      </c>
      <c r="E127" s="44">
        <v>271</v>
      </c>
      <c r="F127" s="195"/>
      <c r="G127" s="35" t="s">
        <v>125</v>
      </c>
      <c r="H127" s="32">
        <v>0.22049093364197533</v>
      </c>
      <c r="I127" s="31">
        <f t="shared" si="3"/>
        <v>0.17639274691358028</v>
      </c>
      <c r="J127" s="47">
        <f t="shared" si="6"/>
        <v>19.050416666666671</v>
      </c>
      <c r="K127" s="31">
        <f t="shared" si="4"/>
        <v>15.240333333333338</v>
      </c>
      <c r="L127" s="37">
        <v>480512.42139999999</v>
      </c>
      <c r="M127" s="39">
        <v>2137313.1472999998</v>
      </c>
      <c r="N127" s="22">
        <v>2284</v>
      </c>
    </row>
    <row r="128" spans="2:16" ht="15" thickBot="1" x14ac:dyDescent="0.35">
      <c r="B128" s="235"/>
      <c r="C128" s="191"/>
      <c r="D128" s="60">
        <v>212</v>
      </c>
      <c r="E128" s="60">
        <v>266</v>
      </c>
      <c r="F128" s="201"/>
      <c r="G128" s="2" t="s">
        <v>126</v>
      </c>
      <c r="H128" s="59">
        <v>0.64199522102747919</v>
      </c>
      <c r="I128" s="31">
        <f t="shared" si="3"/>
        <v>0.51359617682198333</v>
      </c>
      <c r="J128" s="138">
        <f t="shared" si="6"/>
        <v>55.468387096774208</v>
      </c>
      <c r="K128" s="31">
        <f t="shared" si="4"/>
        <v>44.374709677419361</v>
      </c>
      <c r="L128" s="66">
        <v>480697.68660000002</v>
      </c>
      <c r="M128" s="62">
        <v>2137383.0976999998</v>
      </c>
      <c r="N128" s="71">
        <v>2276.5</v>
      </c>
      <c r="P128" s="123"/>
    </row>
    <row r="129" spans="2:14" ht="15" thickBot="1" x14ac:dyDescent="0.35">
      <c r="B129" s="235"/>
      <c r="C129" s="232" t="s">
        <v>160</v>
      </c>
      <c r="D129" s="24">
        <v>186</v>
      </c>
      <c r="E129" s="43">
        <v>303</v>
      </c>
      <c r="F129" s="25" t="s">
        <v>161</v>
      </c>
      <c r="G129" s="25" t="s">
        <v>162</v>
      </c>
      <c r="H129" s="31">
        <v>9.1550925925925924E-2</v>
      </c>
      <c r="I129" s="31">
        <f t="shared" si="3"/>
        <v>7.3240740740740745E-2</v>
      </c>
      <c r="J129" s="34">
        <f>H129*86.4</f>
        <v>7.91</v>
      </c>
      <c r="K129" s="31">
        <f t="shared" si="4"/>
        <v>6.3280000000000012</v>
      </c>
      <c r="L129" s="56">
        <v>480228.24449999997</v>
      </c>
      <c r="M129" s="56">
        <v>2137315.1013000002</v>
      </c>
      <c r="N129" s="72">
        <v>2288.1999999999998</v>
      </c>
    </row>
    <row r="130" spans="2:14" ht="15" thickBot="1" x14ac:dyDescent="0.35">
      <c r="B130" s="235"/>
      <c r="C130" s="233"/>
      <c r="D130" s="21">
        <v>210</v>
      </c>
      <c r="E130" s="44">
        <v>260</v>
      </c>
      <c r="F130" s="67" t="s">
        <v>163</v>
      </c>
      <c r="G130" s="119" t="s">
        <v>164</v>
      </c>
      <c r="H130" s="32">
        <v>4.1319444444444443E-2</v>
      </c>
      <c r="I130" s="31">
        <f t="shared" si="3"/>
        <v>3.3055555555555553E-2</v>
      </c>
      <c r="J130" s="47">
        <f t="shared" si="6"/>
        <v>3.5700000000000003</v>
      </c>
      <c r="K130" s="31">
        <f t="shared" si="4"/>
        <v>2.8559999999999999</v>
      </c>
      <c r="L130" s="57">
        <v>480229.2708</v>
      </c>
      <c r="M130" s="57">
        <v>2137625.6094</v>
      </c>
      <c r="N130" s="70">
        <v>2279</v>
      </c>
    </row>
    <row r="131" spans="2:14" ht="15" thickBot="1" x14ac:dyDescent="0.35">
      <c r="B131" s="235"/>
      <c r="C131" s="233"/>
      <c r="D131" s="21">
        <v>215</v>
      </c>
      <c r="E131" s="44">
        <v>183</v>
      </c>
      <c r="F131" s="119" t="s">
        <v>165</v>
      </c>
      <c r="G131" s="119" t="s">
        <v>166</v>
      </c>
      <c r="H131" s="32">
        <v>4.1319444444444443E-2</v>
      </c>
      <c r="I131" s="31">
        <f t="shared" si="3"/>
        <v>3.3055555555555553E-2</v>
      </c>
      <c r="J131" s="47">
        <f t="shared" si="6"/>
        <v>3.5700000000000003</v>
      </c>
      <c r="K131" s="31">
        <f t="shared" si="4"/>
        <v>2.8559999999999999</v>
      </c>
      <c r="L131" s="57">
        <v>480292.54680000001</v>
      </c>
      <c r="M131" s="57">
        <v>2137517.7560000001</v>
      </c>
      <c r="N131" s="70">
        <v>2278.8000000000002</v>
      </c>
    </row>
    <row r="132" spans="2:14" ht="15" thickBot="1" x14ac:dyDescent="0.35">
      <c r="B132" s="235"/>
      <c r="C132" s="233"/>
      <c r="D132" s="21">
        <v>218</v>
      </c>
      <c r="E132" s="44">
        <v>305</v>
      </c>
      <c r="F132" s="119" t="s">
        <v>167</v>
      </c>
      <c r="G132" s="119" t="s">
        <v>168</v>
      </c>
      <c r="H132" s="32">
        <v>4.6296296296296294E-2</v>
      </c>
      <c r="I132" s="31">
        <f t="shared" si="3"/>
        <v>3.7037037037037035E-2</v>
      </c>
      <c r="J132" s="47">
        <f t="shared" si="6"/>
        <v>4</v>
      </c>
      <c r="K132" s="31">
        <f t="shared" si="4"/>
        <v>3.2</v>
      </c>
      <c r="L132" s="57">
        <v>480407.45600000001</v>
      </c>
      <c r="M132" s="57">
        <v>2137349.0551999998</v>
      </c>
      <c r="N132" s="70">
        <v>2281</v>
      </c>
    </row>
    <row r="133" spans="2:14" ht="15" thickBot="1" x14ac:dyDescent="0.35">
      <c r="B133" s="235"/>
      <c r="C133" s="233"/>
      <c r="D133" s="21">
        <v>95</v>
      </c>
      <c r="E133" s="44">
        <v>284</v>
      </c>
      <c r="F133" s="119" t="s">
        <v>102</v>
      </c>
      <c r="G133" s="119" t="s">
        <v>169</v>
      </c>
      <c r="H133" s="32">
        <v>2.7777777777777776E-2</v>
      </c>
      <c r="I133" s="31">
        <f t="shared" si="3"/>
        <v>2.2222222222222223E-2</v>
      </c>
      <c r="J133" s="47">
        <f t="shared" si="6"/>
        <v>2.4</v>
      </c>
      <c r="K133" s="31">
        <f t="shared" si="4"/>
        <v>1.9200000000000002</v>
      </c>
      <c r="L133" s="57">
        <v>480550.66470000002</v>
      </c>
      <c r="M133" s="57">
        <v>2137486.3072000002</v>
      </c>
      <c r="N133" s="70">
        <v>2276</v>
      </c>
    </row>
    <row r="134" spans="2:14" ht="15" thickBot="1" x14ac:dyDescent="0.35">
      <c r="B134" s="235"/>
      <c r="C134" s="233"/>
      <c r="D134" s="21">
        <v>410</v>
      </c>
      <c r="E134" s="44">
        <v>244</v>
      </c>
      <c r="F134" s="119" t="s">
        <v>170</v>
      </c>
      <c r="G134" s="68" t="s">
        <v>171</v>
      </c>
      <c r="H134" s="32">
        <v>3.4722222222222224E-2</v>
      </c>
      <c r="I134" s="31">
        <f t="shared" si="3"/>
        <v>2.777777777777778E-2</v>
      </c>
      <c r="J134" s="47">
        <f t="shared" si="6"/>
        <v>3.0000000000000004</v>
      </c>
      <c r="K134" s="31">
        <f t="shared" si="4"/>
        <v>2.4000000000000004</v>
      </c>
      <c r="L134" s="57">
        <v>480487.74719999998</v>
      </c>
      <c r="M134" s="57">
        <v>2137824.682</v>
      </c>
      <c r="N134" s="70">
        <v>2276</v>
      </c>
    </row>
    <row r="135" spans="2:14" ht="15" thickBot="1" x14ac:dyDescent="0.35">
      <c r="B135" s="235"/>
      <c r="C135" s="233"/>
      <c r="D135" s="21">
        <v>411</v>
      </c>
      <c r="E135" s="44">
        <v>293</v>
      </c>
      <c r="F135" s="195" t="s">
        <v>172</v>
      </c>
      <c r="G135" s="119" t="s">
        <v>173</v>
      </c>
      <c r="H135" s="32">
        <v>4.8611111111111112E-2</v>
      </c>
      <c r="I135" s="31">
        <f t="shared" si="3"/>
        <v>3.888888888888889E-2</v>
      </c>
      <c r="J135" s="47">
        <f t="shared" si="6"/>
        <v>4.2</v>
      </c>
      <c r="K135" s="31">
        <f t="shared" si="4"/>
        <v>3.3600000000000003</v>
      </c>
      <c r="L135" s="57">
        <v>480716.04790000001</v>
      </c>
      <c r="M135" s="57">
        <v>2137500.4286000002</v>
      </c>
      <c r="N135" s="70">
        <v>2276</v>
      </c>
    </row>
    <row r="136" spans="2:14" ht="15" thickBot="1" x14ac:dyDescent="0.35">
      <c r="B136" s="235"/>
      <c r="C136" s="233"/>
      <c r="D136" s="21">
        <v>412</v>
      </c>
      <c r="E136" s="44">
        <v>166</v>
      </c>
      <c r="F136" s="195"/>
      <c r="G136" s="119" t="s">
        <v>174</v>
      </c>
      <c r="H136" s="32">
        <v>4.1666666666666664E-2</v>
      </c>
      <c r="I136" s="31">
        <f t="shared" si="3"/>
        <v>3.3333333333333333E-2</v>
      </c>
      <c r="J136" s="47">
        <f t="shared" si="6"/>
        <v>3.6</v>
      </c>
      <c r="K136" s="31">
        <f t="shared" si="4"/>
        <v>2.8800000000000003</v>
      </c>
      <c r="L136" s="57">
        <v>480634.49739999999</v>
      </c>
      <c r="M136" s="57">
        <v>2137547.5762</v>
      </c>
      <c r="N136" s="70">
        <v>2276</v>
      </c>
    </row>
    <row r="137" spans="2:14" ht="15" thickBot="1" x14ac:dyDescent="0.35">
      <c r="B137" s="235"/>
      <c r="C137" s="233"/>
      <c r="D137" s="21">
        <v>188</v>
      </c>
      <c r="E137" s="44">
        <v>86</v>
      </c>
      <c r="F137" s="23" t="s">
        <v>175</v>
      </c>
      <c r="G137" s="119" t="s">
        <v>176</v>
      </c>
      <c r="H137" s="32">
        <v>4.1666666666666664E-2</v>
      </c>
      <c r="I137" s="31">
        <f t="shared" si="3"/>
        <v>3.3333333333333333E-2</v>
      </c>
      <c r="J137" s="47">
        <f t="shared" si="6"/>
        <v>3.6</v>
      </c>
      <c r="K137" s="31">
        <f t="shared" si="4"/>
        <v>2.8800000000000003</v>
      </c>
      <c r="L137" s="57">
        <v>480265.6948</v>
      </c>
      <c r="M137" s="57">
        <v>2138033.4347000001</v>
      </c>
      <c r="N137" s="70">
        <v>2279.1999999999998</v>
      </c>
    </row>
    <row r="138" spans="2:14" ht="15" thickBot="1" x14ac:dyDescent="0.35">
      <c r="B138" s="235"/>
      <c r="C138" s="233"/>
      <c r="D138" s="21">
        <v>413</v>
      </c>
      <c r="E138" s="44">
        <v>122</v>
      </c>
      <c r="F138" s="23" t="s">
        <v>170</v>
      </c>
      <c r="G138" s="119" t="s">
        <v>177</v>
      </c>
      <c r="H138" s="32">
        <v>3.4722222222222224E-2</v>
      </c>
      <c r="I138" s="31">
        <f t="shared" ref="I138:I201" si="7">H138*0.8</f>
        <v>2.777777777777778E-2</v>
      </c>
      <c r="J138" s="47">
        <f t="shared" si="6"/>
        <v>3.0000000000000004</v>
      </c>
      <c r="K138" s="31">
        <f t="shared" ref="K138:K201" si="8">I138*86.4</f>
        <v>2.4000000000000004</v>
      </c>
      <c r="L138" s="37"/>
      <c r="M138" s="39"/>
      <c r="N138" s="22"/>
    </row>
    <row r="139" spans="2:14" ht="15" thickBot="1" x14ac:dyDescent="0.35">
      <c r="B139" s="235"/>
      <c r="C139" s="233"/>
      <c r="D139" s="21">
        <v>414</v>
      </c>
      <c r="E139" s="44">
        <v>252</v>
      </c>
      <c r="F139" s="23" t="s">
        <v>170</v>
      </c>
      <c r="G139" s="119" t="s">
        <v>178</v>
      </c>
      <c r="H139" s="32">
        <v>5.7870370370370371E-2</v>
      </c>
      <c r="I139" s="31">
        <f t="shared" si="7"/>
        <v>4.6296296296296301E-2</v>
      </c>
      <c r="J139" s="47">
        <f t="shared" si="6"/>
        <v>5</v>
      </c>
      <c r="K139" s="31">
        <f t="shared" si="8"/>
        <v>4.0000000000000009</v>
      </c>
      <c r="L139" s="37">
        <v>480401.8799</v>
      </c>
      <c r="M139" s="39">
        <v>2137869.7187000001</v>
      </c>
      <c r="N139" s="22">
        <v>2276</v>
      </c>
    </row>
    <row r="140" spans="2:14" ht="15" thickBot="1" x14ac:dyDescent="0.35">
      <c r="B140" s="235"/>
      <c r="C140" s="233"/>
      <c r="D140" s="21">
        <v>415</v>
      </c>
      <c r="E140" s="44">
        <v>90</v>
      </c>
      <c r="F140" s="23" t="s">
        <v>179</v>
      </c>
      <c r="G140" s="119" t="s">
        <v>180</v>
      </c>
      <c r="H140" s="32">
        <v>3.4722222222222224E-2</v>
      </c>
      <c r="I140" s="31">
        <f t="shared" si="7"/>
        <v>2.777777777777778E-2</v>
      </c>
      <c r="J140" s="47">
        <f t="shared" si="6"/>
        <v>3.0000000000000004</v>
      </c>
      <c r="K140" s="31">
        <f t="shared" si="8"/>
        <v>2.4000000000000004</v>
      </c>
      <c r="L140" s="37">
        <v>480179.07539999997</v>
      </c>
      <c r="M140" s="39">
        <v>2137985.7815</v>
      </c>
      <c r="N140" s="22">
        <v>2283.5</v>
      </c>
    </row>
    <row r="141" spans="2:14" ht="15" thickBot="1" x14ac:dyDescent="0.35">
      <c r="B141" s="235"/>
      <c r="C141" s="233"/>
      <c r="D141" s="21">
        <v>416</v>
      </c>
      <c r="E141" s="44">
        <v>179</v>
      </c>
      <c r="F141" s="23" t="s">
        <v>181</v>
      </c>
      <c r="G141" s="119" t="s">
        <v>182</v>
      </c>
      <c r="H141" s="32">
        <v>2.3148148148148147E-2</v>
      </c>
      <c r="I141" s="31">
        <f t="shared" si="7"/>
        <v>1.8518518518518517E-2</v>
      </c>
      <c r="J141" s="47">
        <f t="shared" si="6"/>
        <v>2</v>
      </c>
      <c r="K141" s="31">
        <f t="shared" si="8"/>
        <v>1.6</v>
      </c>
      <c r="L141" s="37"/>
      <c r="M141" s="39"/>
      <c r="N141" s="22"/>
    </row>
    <row r="142" spans="2:14" ht="15" thickBot="1" x14ac:dyDescent="0.35">
      <c r="B142" s="235"/>
      <c r="C142" s="233"/>
      <c r="D142" s="21">
        <v>417</v>
      </c>
      <c r="E142" s="44">
        <v>195</v>
      </c>
      <c r="F142" s="23" t="s">
        <v>102</v>
      </c>
      <c r="G142" s="119" t="s">
        <v>183</v>
      </c>
      <c r="H142" s="32">
        <v>5.7870370370370371E-2</v>
      </c>
      <c r="I142" s="31">
        <f t="shared" si="7"/>
        <v>4.6296296296296301E-2</v>
      </c>
      <c r="J142" s="47">
        <f t="shared" si="6"/>
        <v>5</v>
      </c>
      <c r="K142" s="31">
        <f t="shared" si="8"/>
        <v>4.0000000000000009</v>
      </c>
      <c r="L142" s="37">
        <v>480407.88339999999</v>
      </c>
      <c r="M142" s="39">
        <v>2137520.0654000002</v>
      </c>
      <c r="N142" s="22">
        <v>2277</v>
      </c>
    </row>
    <row r="143" spans="2:14" ht="15" thickBot="1" x14ac:dyDescent="0.35">
      <c r="B143" s="235"/>
      <c r="C143" s="233"/>
      <c r="D143" s="21">
        <v>418</v>
      </c>
      <c r="E143" s="44">
        <v>292</v>
      </c>
      <c r="F143" s="23" t="s">
        <v>184</v>
      </c>
      <c r="G143" s="119" t="s">
        <v>185</v>
      </c>
      <c r="H143" s="32">
        <v>8.1018518518518517E-2</v>
      </c>
      <c r="I143" s="31">
        <f t="shared" si="7"/>
        <v>6.4814814814814811E-2</v>
      </c>
      <c r="J143" s="47">
        <f t="shared" si="6"/>
        <v>7</v>
      </c>
      <c r="K143" s="31">
        <f t="shared" si="8"/>
        <v>5.6</v>
      </c>
      <c r="L143" s="37">
        <v>480754.91149999999</v>
      </c>
      <c r="M143" s="39">
        <v>2137385.6194000002</v>
      </c>
      <c r="N143" s="22">
        <v>2278</v>
      </c>
    </row>
    <row r="144" spans="2:14" ht="15" thickBot="1" x14ac:dyDescent="0.35">
      <c r="B144" s="236"/>
      <c r="C144" s="234"/>
      <c r="D144" s="182">
        <v>437</v>
      </c>
      <c r="E144" s="174"/>
      <c r="F144" s="69" t="s">
        <v>159</v>
      </c>
      <c r="G144" s="36" t="s">
        <v>186</v>
      </c>
      <c r="H144" s="33">
        <v>4.6296296296296294E-3</v>
      </c>
      <c r="I144" s="31">
        <f t="shared" si="7"/>
        <v>3.7037037037037038E-3</v>
      </c>
      <c r="J144" s="139">
        <f t="shared" si="6"/>
        <v>0.4</v>
      </c>
      <c r="K144" s="31">
        <f t="shared" si="8"/>
        <v>0.32</v>
      </c>
      <c r="L144" s="29">
        <v>480147.88919999998</v>
      </c>
      <c r="M144" s="40">
        <v>2137919.1740999999</v>
      </c>
      <c r="N144" s="30">
        <v>2286</v>
      </c>
    </row>
    <row r="145" spans="2:14" ht="18.600000000000001" thickBot="1" x14ac:dyDescent="0.35">
      <c r="B145" s="228" t="s">
        <v>263</v>
      </c>
      <c r="C145" s="229"/>
      <c r="D145" s="230"/>
      <c r="E145" s="230"/>
      <c r="F145" s="230"/>
      <c r="G145" s="231"/>
      <c r="H145" s="140">
        <f>SUM(H105:H144)</f>
        <v>5.4467810762111002</v>
      </c>
      <c r="I145" s="31">
        <f t="shared" si="7"/>
        <v>4.3574248609688802</v>
      </c>
      <c r="J145" s="140">
        <f>SUM(J105:J144)</f>
        <v>470.60188498463907</v>
      </c>
      <c r="K145" s="31">
        <f t="shared" si="8"/>
        <v>376.48150798771127</v>
      </c>
      <c r="L145" s="141"/>
      <c r="M145" s="142"/>
      <c r="N145" s="143"/>
    </row>
    <row r="146" spans="2:14" ht="14.4" customHeight="1" thickBot="1" x14ac:dyDescent="0.35">
      <c r="B146" s="216" t="s">
        <v>259</v>
      </c>
      <c r="C146" s="196" t="s">
        <v>130</v>
      </c>
      <c r="D146" s="24">
        <v>161</v>
      </c>
      <c r="E146" s="43">
        <v>513</v>
      </c>
      <c r="F146" s="101" t="s">
        <v>187</v>
      </c>
      <c r="G146" s="25" t="s">
        <v>187</v>
      </c>
      <c r="H146" s="31">
        <v>3.4422657952069717E-2</v>
      </c>
      <c r="I146" s="31">
        <f t="shared" si="7"/>
        <v>2.7538126361655774E-2</v>
      </c>
      <c r="J146" s="96">
        <f>H146*86.4</f>
        <v>2.9741176470588235</v>
      </c>
      <c r="K146" s="31">
        <f t="shared" si="8"/>
        <v>2.379294117647059</v>
      </c>
      <c r="L146" s="56">
        <v>481378.33909999998</v>
      </c>
      <c r="M146" s="96">
        <v>2137017.5178</v>
      </c>
      <c r="N146" s="102">
        <v>2282.4</v>
      </c>
    </row>
    <row r="147" spans="2:14" ht="15" thickBot="1" x14ac:dyDescent="0.35">
      <c r="B147" s="217"/>
      <c r="C147" s="191"/>
      <c r="D147" s="21">
        <v>143</v>
      </c>
      <c r="E147" s="44">
        <v>908</v>
      </c>
      <c r="F147" s="23" t="s">
        <v>188</v>
      </c>
      <c r="G147" s="119" t="s">
        <v>189</v>
      </c>
      <c r="H147" s="32">
        <v>0.12521105664488</v>
      </c>
      <c r="I147" s="31">
        <f t="shared" si="7"/>
        <v>0.100168845315904</v>
      </c>
      <c r="J147" s="77">
        <f t="shared" ref="J147:J210" si="9">H147*86.4</f>
        <v>10.818235294117633</v>
      </c>
      <c r="K147" s="31">
        <f t="shared" si="8"/>
        <v>8.6545882352941064</v>
      </c>
      <c r="L147" s="57">
        <v>481538.60190000001</v>
      </c>
      <c r="M147" s="77">
        <v>2136171.0737999999</v>
      </c>
      <c r="N147" s="78">
        <v>2286.6</v>
      </c>
    </row>
    <row r="148" spans="2:14" ht="15" thickBot="1" x14ac:dyDescent="0.35">
      <c r="B148" s="217"/>
      <c r="C148" s="191"/>
      <c r="D148" s="21">
        <v>111</v>
      </c>
      <c r="E148" s="44">
        <v>509</v>
      </c>
      <c r="F148" s="23" t="s">
        <v>190</v>
      </c>
      <c r="G148" s="119" t="s">
        <v>190</v>
      </c>
      <c r="H148" s="32">
        <v>3.4422657952069717E-2</v>
      </c>
      <c r="I148" s="31">
        <f t="shared" si="7"/>
        <v>2.7538126361655774E-2</v>
      </c>
      <c r="J148" s="77">
        <f t="shared" si="9"/>
        <v>2.9741176470588235</v>
      </c>
      <c r="K148" s="31">
        <f t="shared" si="8"/>
        <v>2.379294117647059</v>
      </c>
      <c r="L148" s="57">
        <v>481418.15549999999</v>
      </c>
      <c r="M148" s="77">
        <v>2136857.8472000002</v>
      </c>
      <c r="N148" s="78">
        <v>2281.1999999999998</v>
      </c>
    </row>
    <row r="149" spans="2:14" ht="15" thickBot="1" x14ac:dyDescent="0.35">
      <c r="B149" s="217"/>
      <c r="C149" s="191"/>
      <c r="D149" s="21">
        <v>200</v>
      </c>
      <c r="E149" s="60">
        <v>351</v>
      </c>
      <c r="F149" s="201" t="s">
        <v>123</v>
      </c>
      <c r="G149" s="119" t="s">
        <v>191</v>
      </c>
      <c r="H149" s="32">
        <v>1.472630718954248E-2</v>
      </c>
      <c r="I149" s="31">
        <f t="shared" si="7"/>
        <v>1.1781045751633985E-2</v>
      </c>
      <c r="J149" s="77">
        <f t="shared" si="9"/>
        <v>1.2723529411764702</v>
      </c>
      <c r="K149" s="31">
        <f t="shared" si="8"/>
        <v>1.0178823529411762</v>
      </c>
      <c r="L149" s="57">
        <v>480500.80670000002</v>
      </c>
      <c r="M149" s="77">
        <v>2136748.0891</v>
      </c>
      <c r="N149" s="78">
        <v>2296</v>
      </c>
    </row>
    <row r="150" spans="2:14" ht="15" thickBot="1" x14ac:dyDescent="0.35">
      <c r="B150" s="217"/>
      <c r="C150" s="191"/>
      <c r="D150" s="21">
        <v>30</v>
      </c>
      <c r="E150" s="168">
        <v>350</v>
      </c>
      <c r="F150" s="205"/>
      <c r="G150" s="119" t="s">
        <v>192</v>
      </c>
      <c r="H150" s="32">
        <v>3.8208061002178641E-2</v>
      </c>
      <c r="I150" s="31">
        <f t="shared" si="7"/>
        <v>3.0566448801742915E-2</v>
      </c>
      <c r="J150" s="77">
        <f t="shared" si="9"/>
        <v>3.3011764705882349</v>
      </c>
      <c r="K150" s="31">
        <f t="shared" si="8"/>
        <v>2.6409411764705881</v>
      </c>
      <c r="L150" s="57">
        <v>480448.9779</v>
      </c>
      <c r="M150" s="77">
        <v>2136783.9722000002</v>
      </c>
      <c r="N150" s="78">
        <v>2296</v>
      </c>
    </row>
    <row r="151" spans="2:14" ht="15" thickBot="1" x14ac:dyDescent="0.35">
      <c r="B151" s="217"/>
      <c r="C151" s="191"/>
      <c r="D151" s="21">
        <v>27</v>
      </c>
      <c r="E151" s="45">
        <v>342</v>
      </c>
      <c r="F151" s="202"/>
      <c r="G151" s="119" t="s">
        <v>193</v>
      </c>
      <c r="H151" s="32">
        <v>1.6203703703703703E-2</v>
      </c>
      <c r="I151" s="31">
        <f t="shared" si="7"/>
        <v>1.2962962962962963E-2</v>
      </c>
      <c r="J151" s="77">
        <f t="shared" si="9"/>
        <v>1.4</v>
      </c>
      <c r="K151" s="31">
        <f t="shared" si="8"/>
        <v>1.1200000000000001</v>
      </c>
      <c r="L151" s="57">
        <v>480460.4425</v>
      </c>
      <c r="M151" s="77">
        <v>2136998.9330000002</v>
      </c>
      <c r="N151" s="78">
        <v>2295.9</v>
      </c>
    </row>
    <row r="152" spans="2:14" ht="15" thickBot="1" x14ac:dyDescent="0.35">
      <c r="B152" s="217"/>
      <c r="C152" s="191"/>
      <c r="D152" s="21">
        <v>114</v>
      </c>
      <c r="E152" s="44">
        <v>466</v>
      </c>
      <c r="F152" s="23" t="s">
        <v>194</v>
      </c>
      <c r="G152" s="119" t="s">
        <v>34</v>
      </c>
      <c r="H152" s="32">
        <v>8.8255718954248344E-2</v>
      </c>
      <c r="I152" s="31">
        <f t="shared" si="7"/>
        <v>7.0604575163398672E-2</v>
      </c>
      <c r="J152" s="77">
        <f t="shared" si="9"/>
        <v>7.6252941176470577</v>
      </c>
      <c r="K152" s="31">
        <f t="shared" si="8"/>
        <v>6.1002352941176454</v>
      </c>
      <c r="L152" s="57">
        <v>480587.03570000001</v>
      </c>
      <c r="M152" s="77">
        <v>2136456.8689000001</v>
      </c>
      <c r="N152" s="78">
        <v>2304.3000000000002</v>
      </c>
    </row>
    <row r="153" spans="2:14" ht="29.4" thickBot="1" x14ac:dyDescent="0.35">
      <c r="B153" s="217"/>
      <c r="C153" s="191"/>
      <c r="D153" s="21">
        <v>232</v>
      </c>
      <c r="E153" s="44">
        <v>913</v>
      </c>
      <c r="F153" s="79" t="s">
        <v>195</v>
      </c>
      <c r="G153" s="119" t="s">
        <v>196</v>
      </c>
      <c r="H153" s="32">
        <v>1.3896718409586055</v>
      </c>
      <c r="I153" s="31">
        <f t="shared" si="7"/>
        <v>1.1117374727668845</v>
      </c>
      <c r="J153" s="77">
        <f t="shared" si="9"/>
        <v>120.06764705882352</v>
      </c>
      <c r="K153" s="31">
        <f t="shared" si="8"/>
        <v>96.054117647058831</v>
      </c>
      <c r="L153" s="80">
        <v>481505.42320000002</v>
      </c>
      <c r="M153" s="37">
        <v>2136222.7799</v>
      </c>
      <c r="N153" s="78">
        <v>2287.1999999999998</v>
      </c>
    </row>
    <row r="154" spans="2:14" ht="15" thickBot="1" x14ac:dyDescent="0.35">
      <c r="B154" s="217"/>
      <c r="C154" s="191"/>
      <c r="D154" s="21">
        <v>252</v>
      </c>
      <c r="E154" s="44">
        <v>618</v>
      </c>
      <c r="F154" s="79" t="s">
        <v>197</v>
      </c>
      <c r="G154" s="119" t="s">
        <v>197</v>
      </c>
      <c r="H154" s="32">
        <v>0.49677287581699342</v>
      </c>
      <c r="I154" s="31">
        <f t="shared" si="7"/>
        <v>0.39741830065359474</v>
      </c>
      <c r="J154" s="77">
        <f t="shared" si="9"/>
        <v>42.921176470588236</v>
      </c>
      <c r="K154" s="31">
        <f t="shared" si="8"/>
        <v>34.336941176470589</v>
      </c>
      <c r="L154" s="57">
        <v>480427.37780000002</v>
      </c>
      <c r="M154" s="77">
        <v>2136643.3917999999</v>
      </c>
      <c r="N154" s="78">
        <v>2297.1999999999998</v>
      </c>
    </row>
    <row r="155" spans="2:14" ht="15" thickBot="1" x14ac:dyDescent="0.35">
      <c r="B155" s="217"/>
      <c r="C155" s="191"/>
      <c r="D155" s="21">
        <v>28</v>
      </c>
      <c r="E155" s="44">
        <v>608</v>
      </c>
      <c r="F155" s="119" t="s">
        <v>198</v>
      </c>
      <c r="G155" s="119" t="s">
        <v>199</v>
      </c>
      <c r="H155" s="32">
        <v>0.19894471677559911</v>
      </c>
      <c r="I155" s="31">
        <f t="shared" si="7"/>
        <v>0.15915577342047929</v>
      </c>
      <c r="J155" s="77">
        <f t="shared" si="9"/>
        <v>17.188823529411764</v>
      </c>
      <c r="K155" s="31">
        <f t="shared" si="8"/>
        <v>13.751058823529412</v>
      </c>
      <c r="L155" s="57">
        <v>480802.22960000002</v>
      </c>
      <c r="M155" s="77">
        <v>2136599.9964999999</v>
      </c>
      <c r="N155" s="78">
        <v>2300</v>
      </c>
    </row>
    <row r="156" spans="2:14" ht="15" thickBot="1" x14ac:dyDescent="0.35">
      <c r="B156" s="217"/>
      <c r="C156" s="191"/>
      <c r="D156" s="21">
        <v>78</v>
      </c>
      <c r="E156" s="60">
        <v>535</v>
      </c>
      <c r="F156" s="237" t="s">
        <v>200</v>
      </c>
      <c r="G156" s="119" t="s">
        <v>201</v>
      </c>
      <c r="H156" s="32">
        <v>6.0321350762527232E-2</v>
      </c>
      <c r="I156" s="31">
        <f t="shared" si="7"/>
        <v>4.8257080610021791E-2</v>
      </c>
      <c r="J156" s="77">
        <f t="shared" si="9"/>
        <v>5.2117647058823531</v>
      </c>
      <c r="K156" s="31">
        <f t="shared" si="8"/>
        <v>4.1694117647058828</v>
      </c>
      <c r="L156" s="57">
        <v>481025.6299</v>
      </c>
      <c r="M156" s="77">
        <v>2136624.6543000001</v>
      </c>
      <c r="N156" s="78">
        <v>2294.8000000000002</v>
      </c>
    </row>
    <row r="157" spans="2:14" ht="15" thickBot="1" x14ac:dyDescent="0.35">
      <c r="B157" s="217"/>
      <c r="C157" s="191"/>
      <c r="D157" s="21">
        <v>83</v>
      </c>
      <c r="E157" s="168">
        <v>1132</v>
      </c>
      <c r="F157" s="238"/>
      <c r="G157" s="119" t="s">
        <v>202</v>
      </c>
      <c r="H157" s="32">
        <v>1.2057461873638342E-2</v>
      </c>
      <c r="I157" s="31">
        <f t="shared" si="7"/>
        <v>9.645969498910674E-3</v>
      </c>
      <c r="J157" s="77">
        <f t="shared" si="9"/>
        <v>1.0417647058823529</v>
      </c>
      <c r="K157" s="31">
        <f t="shared" si="8"/>
        <v>0.8334117647058823</v>
      </c>
      <c r="L157" s="57">
        <v>481226.1753</v>
      </c>
      <c r="M157" s="77">
        <v>2136586.1247</v>
      </c>
      <c r="N157" s="78">
        <v>2290.1999999999998</v>
      </c>
    </row>
    <row r="158" spans="2:14" ht="15" thickBot="1" x14ac:dyDescent="0.35">
      <c r="B158" s="217"/>
      <c r="C158" s="191"/>
      <c r="D158" s="21">
        <v>91</v>
      </c>
      <c r="E158" s="168">
        <v>521</v>
      </c>
      <c r="F158" s="238"/>
      <c r="G158" s="119" t="s">
        <v>54</v>
      </c>
      <c r="H158" s="32">
        <v>2.4577886710239654E-3</v>
      </c>
      <c r="I158" s="31">
        <f t="shared" si="7"/>
        <v>1.9662309368191724E-3</v>
      </c>
      <c r="J158" s="77">
        <f t="shared" si="9"/>
        <v>0.21235294117647063</v>
      </c>
      <c r="K158" s="31">
        <f t="shared" si="8"/>
        <v>0.16988235294117651</v>
      </c>
      <c r="L158" s="57">
        <v>481235.57160000002</v>
      </c>
      <c r="M158" s="77">
        <v>2136774.6612</v>
      </c>
      <c r="N158" s="78">
        <v>2286.4</v>
      </c>
    </row>
    <row r="159" spans="2:14" ht="15" thickBot="1" x14ac:dyDescent="0.35">
      <c r="B159" s="217"/>
      <c r="C159" s="191"/>
      <c r="D159" s="21">
        <v>153</v>
      </c>
      <c r="E159" s="168">
        <v>603</v>
      </c>
      <c r="F159" s="238"/>
      <c r="G159" s="119" t="s">
        <v>203</v>
      </c>
      <c r="H159" s="32">
        <v>3.6424291938997828E-2</v>
      </c>
      <c r="I159" s="31">
        <f t="shared" si="7"/>
        <v>2.9139433551198263E-2</v>
      </c>
      <c r="J159" s="77">
        <f t="shared" si="9"/>
        <v>3.1470588235294126</v>
      </c>
      <c r="K159" s="31">
        <f t="shared" si="8"/>
        <v>2.5176470588235302</v>
      </c>
      <c r="L159" s="57">
        <v>481096.22169999999</v>
      </c>
      <c r="M159" s="77">
        <v>2136735.5424000002</v>
      </c>
      <c r="N159" s="78">
        <v>2291.5</v>
      </c>
    </row>
    <row r="160" spans="2:14" ht="15" thickBot="1" x14ac:dyDescent="0.35">
      <c r="B160" s="217"/>
      <c r="C160" s="191"/>
      <c r="D160" s="21">
        <v>160</v>
      </c>
      <c r="E160" s="168">
        <v>540</v>
      </c>
      <c r="F160" s="238"/>
      <c r="G160" s="119" t="s">
        <v>204</v>
      </c>
      <c r="H160" s="32">
        <v>6.4031862745098048E-2</v>
      </c>
      <c r="I160" s="31">
        <f t="shared" si="7"/>
        <v>5.1225490196078444E-2</v>
      </c>
      <c r="J160" s="77">
        <f t="shared" si="9"/>
        <v>5.5323529411764714</v>
      </c>
      <c r="K160" s="31">
        <f t="shared" si="8"/>
        <v>4.4258823529411782</v>
      </c>
      <c r="L160" s="57">
        <v>481152.92749999999</v>
      </c>
      <c r="M160" s="77">
        <v>2136701.5515999999</v>
      </c>
      <c r="N160" s="78">
        <v>2290</v>
      </c>
    </row>
    <row r="161" spans="2:14" ht="15" thickBot="1" x14ac:dyDescent="0.35">
      <c r="B161" s="217"/>
      <c r="C161" s="191"/>
      <c r="D161" s="21">
        <v>165</v>
      </c>
      <c r="E161" s="168">
        <v>528</v>
      </c>
      <c r="F161" s="238"/>
      <c r="G161" s="177" t="s">
        <v>374</v>
      </c>
      <c r="H161" s="32">
        <v>3.2679738562091501E-4</v>
      </c>
      <c r="I161" s="31">
        <f t="shared" si="7"/>
        <v>2.61437908496732E-4</v>
      </c>
      <c r="J161" s="77">
        <f t="shared" si="9"/>
        <v>2.823529411764706E-2</v>
      </c>
      <c r="K161" s="31">
        <f t="shared" si="8"/>
        <v>2.2588235294117645E-2</v>
      </c>
      <c r="L161" s="57">
        <v>481038.6814</v>
      </c>
      <c r="M161" s="77">
        <v>2136763.0315999999</v>
      </c>
      <c r="N161" s="78">
        <v>2292.5</v>
      </c>
    </row>
    <row r="162" spans="2:14" ht="15" thickBot="1" x14ac:dyDescent="0.35">
      <c r="B162" s="217"/>
      <c r="C162" s="191"/>
      <c r="D162" s="21">
        <v>169</v>
      </c>
      <c r="E162" s="168">
        <v>1127</v>
      </c>
      <c r="F162" s="238"/>
      <c r="G162" s="119" t="s">
        <v>205</v>
      </c>
      <c r="H162" s="32">
        <v>0.49710648148148145</v>
      </c>
      <c r="I162" s="31">
        <f t="shared" si="7"/>
        <v>0.3976851851851852</v>
      </c>
      <c r="J162" s="77">
        <f t="shared" si="9"/>
        <v>42.95</v>
      </c>
      <c r="K162" s="31">
        <f t="shared" si="8"/>
        <v>34.360000000000007</v>
      </c>
      <c r="L162" s="57">
        <v>481226.17420000001</v>
      </c>
      <c r="M162" s="77">
        <v>2136594.1482000002</v>
      </c>
      <c r="N162" s="78">
        <v>2290</v>
      </c>
    </row>
    <row r="163" spans="2:14" ht="15" thickBot="1" x14ac:dyDescent="0.35">
      <c r="B163" s="217"/>
      <c r="C163" s="191"/>
      <c r="D163" s="21">
        <v>182</v>
      </c>
      <c r="E163" s="45">
        <v>527</v>
      </c>
      <c r="F163" s="239"/>
      <c r="G163" s="119" t="s">
        <v>206</v>
      </c>
      <c r="H163" s="32">
        <v>2.9343681917211322E-3</v>
      </c>
      <c r="I163" s="31">
        <f t="shared" si="7"/>
        <v>2.3474945533769058E-3</v>
      </c>
      <c r="J163" s="77">
        <f t="shared" si="9"/>
        <v>0.25352941176470584</v>
      </c>
      <c r="K163" s="31">
        <f t="shared" si="8"/>
        <v>0.20282352941176468</v>
      </c>
      <c r="L163" s="57">
        <v>481117.12920000002</v>
      </c>
      <c r="M163" s="77">
        <v>2136770.1159999999</v>
      </c>
      <c r="N163" s="78">
        <v>2290</v>
      </c>
    </row>
    <row r="164" spans="2:14" ht="15" thickBot="1" x14ac:dyDescent="0.35">
      <c r="B164" s="217"/>
      <c r="C164" s="191"/>
      <c r="D164" s="21">
        <v>120</v>
      </c>
      <c r="E164" s="60">
        <v>447</v>
      </c>
      <c r="F164" s="201" t="s">
        <v>115</v>
      </c>
      <c r="G164" s="119" t="s">
        <v>207</v>
      </c>
      <c r="H164" s="32">
        <v>7.3665577342047926E-3</v>
      </c>
      <c r="I164" s="31">
        <f t="shared" si="7"/>
        <v>5.8932461873638341E-3</v>
      </c>
      <c r="J164" s="77">
        <f t="shared" si="9"/>
        <v>0.63647058823529412</v>
      </c>
      <c r="K164" s="31">
        <f t="shared" si="8"/>
        <v>0.50917647058823534</v>
      </c>
      <c r="L164" s="57">
        <v>480845.67800000001</v>
      </c>
      <c r="M164" s="77">
        <v>2136861.1485000001</v>
      </c>
      <c r="N164" s="78">
        <v>2292.3000000000002</v>
      </c>
    </row>
    <row r="165" spans="2:14" ht="15" thickBot="1" x14ac:dyDescent="0.35">
      <c r="B165" s="217"/>
      <c r="C165" s="191"/>
      <c r="D165" s="21">
        <v>256</v>
      </c>
      <c r="E165" s="168">
        <v>355</v>
      </c>
      <c r="F165" s="205"/>
      <c r="G165" s="119" t="s">
        <v>208</v>
      </c>
      <c r="H165" s="32">
        <v>8.155637254901961E-2</v>
      </c>
      <c r="I165" s="31">
        <f t="shared" si="7"/>
        <v>6.5245098039215688E-2</v>
      </c>
      <c r="J165" s="77">
        <f t="shared" si="9"/>
        <v>7.0464705882352945</v>
      </c>
      <c r="K165" s="31">
        <f t="shared" si="8"/>
        <v>5.6371764705882361</v>
      </c>
      <c r="L165" s="57">
        <v>480750.43530000001</v>
      </c>
      <c r="M165" s="77">
        <v>2137002.6839000001</v>
      </c>
      <c r="N165" s="78">
        <v>2288</v>
      </c>
    </row>
    <row r="166" spans="2:14" ht="15" thickBot="1" x14ac:dyDescent="0.35">
      <c r="B166" s="217"/>
      <c r="C166" s="191"/>
      <c r="D166" s="21">
        <v>257</v>
      </c>
      <c r="E166" s="168">
        <v>459</v>
      </c>
      <c r="F166" s="205"/>
      <c r="G166" s="119" t="s">
        <v>209</v>
      </c>
      <c r="H166" s="32">
        <v>0.17536764705882357</v>
      </c>
      <c r="I166" s="31">
        <f t="shared" si="7"/>
        <v>0.14029411764705887</v>
      </c>
      <c r="J166" s="77">
        <f t="shared" si="9"/>
        <v>15.151764705882357</v>
      </c>
      <c r="K166" s="31">
        <f t="shared" si="8"/>
        <v>12.121411764705888</v>
      </c>
      <c r="L166" s="57">
        <v>480909.26819999999</v>
      </c>
      <c r="M166" s="77">
        <v>2137189.0399000002</v>
      </c>
      <c r="N166" s="78">
        <v>2282.8000000000002</v>
      </c>
    </row>
    <row r="167" spans="2:14" ht="15" thickBot="1" x14ac:dyDescent="0.35">
      <c r="B167" s="217"/>
      <c r="C167" s="191"/>
      <c r="D167" s="21">
        <v>259</v>
      </c>
      <c r="E167" s="45">
        <v>356</v>
      </c>
      <c r="F167" s="202"/>
      <c r="G167" s="119" t="s">
        <v>210</v>
      </c>
      <c r="H167" s="32">
        <v>0.20750953159041396</v>
      </c>
      <c r="I167" s="31">
        <f t="shared" si="7"/>
        <v>0.16600762527233118</v>
      </c>
      <c r="J167" s="77">
        <f t="shared" si="9"/>
        <v>17.928823529411769</v>
      </c>
      <c r="K167" s="31">
        <f t="shared" si="8"/>
        <v>14.343058823529415</v>
      </c>
      <c r="L167" s="57">
        <v>480834.22970000003</v>
      </c>
      <c r="M167" s="77">
        <v>2137065.4920000001</v>
      </c>
      <c r="N167" s="78">
        <v>2285.5</v>
      </c>
    </row>
    <row r="168" spans="2:14" ht="15" thickBot="1" x14ac:dyDescent="0.35">
      <c r="B168" s="217"/>
      <c r="C168" s="191"/>
      <c r="D168" s="21">
        <v>207</v>
      </c>
      <c r="E168" s="60">
        <v>598</v>
      </c>
      <c r="F168" s="201" t="s">
        <v>67</v>
      </c>
      <c r="G168" s="119" t="s">
        <v>211</v>
      </c>
      <c r="H168" s="32">
        <v>0.16603764090177131</v>
      </c>
      <c r="I168" s="31">
        <f t="shared" si="7"/>
        <v>0.13283011272141707</v>
      </c>
      <c r="J168" s="77">
        <f t="shared" si="9"/>
        <v>14.345652173913042</v>
      </c>
      <c r="K168" s="31">
        <f t="shared" si="8"/>
        <v>11.476521739130435</v>
      </c>
      <c r="L168" s="57">
        <v>481278.0822</v>
      </c>
      <c r="M168" s="77">
        <v>2136726.6038000002</v>
      </c>
      <c r="N168" s="78">
        <v>2286.3000000000002</v>
      </c>
    </row>
    <row r="169" spans="2:14" ht="15" thickBot="1" x14ac:dyDescent="0.35">
      <c r="B169" s="217"/>
      <c r="C169" s="191"/>
      <c r="D169" s="21">
        <v>216</v>
      </c>
      <c r="E169" s="45">
        <v>548</v>
      </c>
      <c r="F169" s="202"/>
      <c r="G169" s="119" t="s">
        <v>212</v>
      </c>
      <c r="H169" s="32">
        <v>0.16620370370370369</v>
      </c>
      <c r="I169" s="31">
        <f t="shared" si="7"/>
        <v>0.13296296296296295</v>
      </c>
      <c r="J169" s="77">
        <f t="shared" si="9"/>
        <v>14.36</v>
      </c>
      <c r="K169" s="31">
        <f t="shared" si="8"/>
        <v>11.488</v>
      </c>
      <c r="L169" s="57">
        <v>481311.97100000002</v>
      </c>
      <c r="M169" s="77">
        <v>2136480.4493999998</v>
      </c>
      <c r="N169" s="78">
        <v>2290.1999999999998</v>
      </c>
    </row>
    <row r="170" spans="2:14" ht="15" thickBot="1" x14ac:dyDescent="0.35">
      <c r="B170" s="217"/>
      <c r="C170" s="191"/>
      <c r="D170" s="21">
        <v>225</v>
      </c>
      <c r="E170" s="60">
        <v>592</v>
      </c>
      <c r="F170" s="201" t="s">
        <v>213</v>
      </c>
      <c r="G170" s="119" t="s">
        <v>214</v>
      </c>
      <c r="H170" s="32">
        <v>1.7463235294117647E-2</v>
      </c>
      <c r="I170" s="31">
        <f t="shared" si="7"/>
        <v>1.3970588235294118E-2</v>
      </c>
      <c r="J170" s="77">
        <f t="shared" si="9"/>
        <v>1.5088235294117649</v>
      </c>
      <c r="K170" s="31">
        <f t="shared" si="8"/>
        <v>1.207058823529412</v>
      </c>
      <c r="L170" s="57">
        <v>481334.8713</v>
      </c>
      <c r="M170" s="77">
        <v>2136839.2598000001</v>
      </c>
      <c r="N170" s="78">
        <v>2283.1999999999998</v>
      </c>
    </row>
    <row r="171" spans="2:14" ht="15" thickBot="1" x14ac:dyDescent="0.35">
      <c r="B171" s="217"/>
      <c r="C171" s="191"/>
      <c r="D171" s="21">
        <v>229</v>
      </c>
      <c r="E171" s="45">
        <v>512</v>
      </c>
      <c r="F171" s="202"/>
      <c r="G171" s="119" t="s">
        <v>215</v>
      </c>
      <c r="H171" s="32">
        <v>4.8965141612200412E-2</v>
      </c>
      <c r="I171" s="31">
        <f t="shared" si="7"/>
        <v>3.9172113289760335E-2</v>
      </c>
      <c r="J171" s="77">
        <f t="shared" si="9"/>
        <v>4.2305882352941158</v>
      </c>
      <c r="K171" s="31">
        <f t="shared" si="8"/>
        <v>3.3844705882352932</v>
      </c>
      <c r="L171" s="57">
        <v>481382.08769999997</v>
      </c>
      <c r="M171" s="77">
        <v>2136900.0734999999</v>
      </c>
      <c r="N171" s="78">
        <v>2281.9</v>
      </c>
    </row>
    <row r="172" spans="2:14" ht="15" thickBot="1" x14ac:dyDescent="0.35">
      <c r="B172" s="217"/>
      <c r="C172" s="191"/>
      <c r="D172" s="21">
        <v>37</v>
      </c>
      <c r="E172" s="60">
        <v>401</v>
      </c>
      <c r="F172" s="201" t="s">
        <v>87</v>
      </c>
      <c r="G172" s="119" t="s">
        <v>216</v>
      </c>
      <c r="H172" s="32">
        <v>4.3995098039215669E-2</v>
      </c>
      <c r="I172" s="31">
        <f t="shared" si="7"/>
        <v>3.5196078431372534E-2</v>
      </c>
      <c r="J172" s="77">
        <f t="shared" si="9"/>
        <v>3.801176470588234</v>
      </c>
      <c r="K172" s="31">
        <f t="shared" si="8"/>
        <v>3.0409411764705871</v>
      </c>
      <c r="L172" s="57">
        <v>480920.9081</v>
      </c>
      <c r="M172" s="77">
        <v>2137336.1332</v>
      </c>
      <c r="N172" s="78">
        <v>2279.8000000000002</v>
      </c>
    </row>
    <row r="173" spans="2:14" ht="15" thickBot="1" x14ac:dyDescent="0.35">
      <c r="B173" s="217"/>
      <c r="C173" s="191"/>
      <c r="D173" s="21">
        <v>1</v>
      </c>
      <c r="E173" s="168">
        <v>398</v>
      </c>
      <c r="F173" s="205"/>
      <c r="G173" s="119" t="s">
        <v>60</v>
      </c>
      <c r="H173" s="32">
        <v>1.102941176470588E-2</v>
      </c>
      <c r="I173" s="31">
        <f t="shared" si="7"/>
        <v>8.823529411764704E-3</v>
      </c>
      <c r="J173" s="77">
        <f t="shared" si="9"/>
        <v>0.95294117647058807</v>
      </c>
      <c r="K173" s="31">
        <f t="shared" si="8"/>
        <v>0.76235294117647046</v>
      </c>
      <c r="L173" s="57">
        <v>480857.19420000003</v>
      </c>
      <c r="M173" s="77">
        <v>2137233.6362000001</v>
      </c>
      <c r="N173" s="78">
        <v>2284.1</v>
      </c>
    </row>
    <row r="174" spans="2:14" ht="15" thickBot="1" x14ac:dyDescent="0.35">
      <c r="B174" s="217"/>
      <c r="C174" s="191"/>
      <c r="D174" s="21">
        <v>41</v>
      </c>
      <c r="E174" s="168">
        <v>445</v>
      </c>
      <c r="F174" s="205"/>
      <c r="G174" s="119" t="s">
        <v>61</v>
      </c>
      <c r="H174" s="32">
        <v>3.5300925925925916E-2</v>
      </c>
      <c r="I174" s="31">
        <f t="shared" si="7"/>
        <v>2.8240740740740733E-2</v>
      </c>
      <c r="J174" s="77">
        <f t="shared" si="9"/>
        <v>3.0499999999999994</v>
      </c>
      <c r="K174" s="31">
        <f t="shared" si="8"/>
        <v>2.4399999999999995</v>
      </c>
      <c r="L174" s="57">
        <v>481008.39309999999</v>
      </c>
      <c r="M174" s="77">
        <v>2137112.2200000002</v>
      </c>
      <c r="N174" s="78">
        <v>2283.6</v>
      </c>
    </row>
    <row r="175" spans="2:14" ht="15" thickBot="1" x14ac:dyDescent="0.35">
      <c r="B175" s="217"/>
      <c r="C175" s="191"/>
      <c r="D175" s="21">
        <v>13</v>
      </c>
      <c r="E175" s="168">
        <v>397</v>
      </c>
      <c r="F175" s="205"/>
      <c r="G175" s="119" t="s">
        <v>63</v>
      </c>
      <c r="H175" s="32">
        <v>9.91489651416122E-2</v>
      </c>
      <c r="I175" s="31">
        <f t="shared" si="7"/>
        <v>7.931917211328976E-2</v>
      </c>
      <c r="J175" s="77">
        <f t="shared" si="9"/>
        <v>8.5664705882352941</v>
      </c>
      <c r="K175" s="31">
        <f t="shared" si="8"/>
        <v>6.8531764705882354</v>
      </c>
      <c r="L175" s="57">
        <v>480841.78710000002</v>
      </c>
      <c r="M175" s="77">
        <v>2137209.2215999998</v>
      </c>
      <c r="N175" s="78">
        <v>2283.35</v>
      </c>
    </row>
    <row r="176" spans="2:14" ht="15" thickBot="1" x14ac:dyDescent="0.35">
      <c r="B176" s="217"/>
      <c r="C176" s="191"/>
      <c r="D176" s="21">
        <v>19</v>
      </c>
      <c r="E176" s="168">
        <v>358</v>
      </c>
      <c r="F176" s="205"/>
      <c r="G176" s="119" t="s">
        <v>217</v>
      </c>
      <c r="H176" s="32">
        <v>0.11079793028322438</v>
      </c>
      <c r="I176" s="31">
        <f t="shared" si="7"/>
        <v>8.8638344226579513E-2</v>
      </c>
      <c r="J176" s="77">
        <f t="shared" si="9"/>
        <v>9.5729411764705876</v>
      </c>
      <c r="K176" s="31">
        <f t="shared" si="8"/>
        <v>7.6583529411764708</v>
      </c>
      <c r="L176" s="57">
        <v>480882.96220000001</v>
      </c>
      <c r="M176" s="77">
        <v>2137164.8051</v>
      </c>
      <c r="N176" s="78">
        <v>2283.3000000000002</v>
      </c>
    </row>
    <row r="177" spans="2:14" ht="15" thickBot="1" x14ac:dyDescent="0.35">
      <c r="B177" s="217"/>
      <c r="C177" s="191"/>
      <c r="D177" s="21">
        <v>43</v>
      </c>
      <c r="E177" s="168">
        <v>444</v>
      </c>
      <c r="F177" s="205"/>
      <c r="G177" s="119" t="s">
        <v>218</v>
      </c>
      <c r="H177" s="32">
        <v>2.6259531590413946E-2</v>
      </c>
      <c r="I177" s="31">
        <f t="shared" si="7"/>
        <v>2.100762527233116E-2</v>
      </c>
      <c r="J177" s="77">
        <f t="shared" si="9"/>
        <v>2.2688235294117649</v>
      </c>
      <c r="K177" s="31">
        <f t="shared" si="8"/>
        <v>1.8150588235294123</v>
      </c>
      <c r="L177" s="57">
        <v>481013.98509999999</v>
      </c>
      <c r="M177" s="77">
        <v>2137084.9243999999</v>
      </c>
      <c r="N177" s="78">
        <v>2284</v>
      </c>
    </row>
    <row r="178" spans="2:14" ht="15" thickBot="1" x14ac:dyDescent="0.35">
      <c r="B178" s="217"/>
      <c r="C178" s="191"/>
      <c r="D178" s="21">
        <v>112</v>
      </c>
      <c r="E178" s="45">
        <v>399</v>
      </c>
      <c r="F178" s="202"/>
      <c r="G178" s="119" t="s">
        <v>219</v>
      </c>
      <c r="H178" s="32">
        <v>8.5668572984749433E-2</v>
      </c>
      <c r="I178" s="31">
        <f t="shared" si="7"/>
        <v>6.8534858387799547E-2</v>
      </c>
      <c r="J178" s="77">
        <f t="shared" si="9"/>
        <v>7.4017647058823517</v>
      </c>
      <c r="K178" s="31">
        <f t="shared" si="8"/>
        <v>5.9214117647058808</v>
      </c>
      <c r="L178" s="57">
        <v>480941.44040000002</v>
      </c>
      <c r="M178" s="77">
        <v>2137267.2346000001</v>
      </c>
      <c r="N178" s="78">
        <v>2284.1</v>
      </c>
    </row>
    <row r="179" spans="2:14" ht="15" thickBot="1" x14ac:dyDescent="0.35">
      <c r="B179" s="217"/>
      <c r="C179" s="191"/>
      <c r="D179" s="21">
        <v>113</v>
      </c>
      <c r="E179" s="44">
        <v>925</v>
      </c>
      <c r="F179" s="23" t="s">
        <v>220</v>
      </c>
      <c r="G179" s="119" t="s">
        <v>220</v>
      </c>
      <c r="H179" s="32">
        <v>8.5811546840958597E-2</v>
      </c>
      <c r="I179" s="31">
        <f t="shared" si="7"/>
        <v>6.8649237472766883E-2</v>
      </c>
      <c r="J179" s="77">
        <f t="shared" si="9"/>
        <v>7.4141176470588235</v>
      </c>
      <c r="K179" s="31">
        <f t="shared" si="8"/>
        <v>5.9312941176470595</v>
      </c>
      <c r="L179" s="57">
        <v>481417.06359999999</v>
      </c>
      <c r="M179" s="77">
        <v>2136359.3245999999</v>
      </c>
      <c r="N179" s="78">
        <v>2284.9</v>
      </c>
    </row>
    <row r="180" spans="2:14" ht="15" thickBot="1" x14ac:dyDescent="0.35">
      <c r="B180" s="217"/>
      <c r="C180" s="191"/>
      <c r="D180" s="21">
        <v>136</v>
      </c>
      <c r="E180" s="60">
        <v>585</v>
      </c>
      <c r="F180" s="201" t="s">
        <v>221</v>
      </c>
      <c r="G180" s="119" t="s">
        <v>222</v>
      </c>
      <c r="H180" s="32">
        <v>0.15350626361655775</v>
      </c>
      <c r="I180" s="31">
        <f t="shared" si="7"/>
        <v>0.12280501089324621</v>
      </c>
      <c r="J180" s="77">
        <f t="shared" si="9"/>
        <v>13.262941176470591</v>
      </c>
      <c r="K180" s="31">
        <f t="shared" si="8"/>
        <v>10.610352941176473</v>
      </c>
      <c r="L180" s="57">
        <v>481237.8848</v>
      </c>
      <c r="M180" s="77">
        <v>2136856.1005000002</v>
      </c>
      <c r="N180" s="78">
        <v>2285</v>
      </c>
    </row>
    <row r="181" spans="2:14" ht="15" thickBot="1" x14ac:dyDescent="0.35">
      <c r="B181" s="217"/>
      <c r="C181" s="191"/>
      <c r="D181" s="21">
        <v>138</v>
      </c>
      <c r="E181" s="168">
        <v>454</v>
      </c>
      <c r="F181" s="205"/>
      <c r="G181" s="119" t="s">
        <v>223</v>
      </c>
      <c r="H181" s="32">
        <v>3.1318082788671021E-2</v>
      </c>
      <c r="I181" s="31">
        <f t="shared" si="7"/>
        <v>2.5054466230936819E-2</v>
      </c>
      <c r="J181" s="77">
        <f t="shared" si="9"/>
        <v>2.7058823529411766</v>
      </c>
      <c r="K181" s="31">
        <f t="shared" si="8"/>
        <v>2.1647058823529415</v>
      </c>
      <c r="L181" s="57">
        <v>481141.68320000003</v>
      </c>
      <c r="M181" s="77">
        <v>2136887.3199</v>
      </c>
      <c r="N181" s="78">
        <v>2286.1999999999998</v>
      </c>
    </row>
    <row r="182" spans="2:14" ht="15" thickBot="1" x14ac:dyDescent="0.35">
      <c r="B182" s="217"/>
      <c r="C182" s="191"/>
      <c r="D182" s="21">
        <v>133</v>
      </c>
      <c r="E182" s="45">
        <v>451</v>
      </c>
      <c r="F182" s="202"/>
      <c r="G182" s="119" t="s">
        <v>224</v>
      </c>
      <c r="H182" s="32">
        <v>2.9534313725490206E-2</v>
      </c>
      <c r="I182" s="31">
        <f t="shared" si="7"/>
        <v>2.3627450980392165E-2</v>
      </c>
      <c r="J182" s="77">
        <f t="shared" si="9"/>
        <v>2.5517647058823538</v>
      </c>
      <c r="K182" s="31">
        <f t="shared" si="8"/>
        <v>2.0414117647058831</v>
      </c>
      <c r="L182" s="57">
        <v>481085.0061</v>
      </c>
      <c r="M182" s="77">
        <v>2136867.2384000001</v>
      </c>
      <c r="N182" s="78">
        <v>2287.8000000000002</v>
      </c>
    </row>
    <row r="183" spans="2:14" ht="15" thickBot="1" x14ac:dyDescent="0.35">
      <c r="B183" s="217"/>
      <c r="C183" s="191"/>
      <c r="D183" s="21">
        <v>62</v>
      </c>
      <c r="E183" s="60">
        <v>584</v>
      </c>
      <c r="F183" s="201" t="s">
        <v>225</v>
      </c>
      <c r="G183" s="119" t="s">
        <v>226</v>
      </c>
      <c r="H183" s="32">
        <v>3.3632897603485833E-3</v>
      </c>
      <c r="I183" s="31">
        <f t="shared" si="7"/>
        <v>2.6906318082788668E-3</v>
      </c>
      <c r="J183" s="77">
        <f t="shared" si="9"/>
        <v>0.29058823529411765</v>
      </c>
      <c r="K183" s="31">
        <f t="shared" si="8"/>
        <v>0.2324705882352941</v>
      </c>
      <c r="L183" s="57">
        <v>480980.7819</v>
      </c>
      <c r="M183" s="77">
        <v>2136826.5899</v>
      </c>
      <c r="N183" s="78">
        <v>2291.8000000000002</v>
      </c>
    </row>
    <row r="184" spans="2:14" ht="15" thickBot="1" x14ac:dyDescent="0.35">
      <c r="B184" s="217"/>
      <c r="C184" s="191"/>
      <c r="D184" s="21">
        <v>65</v>
      </c>
      <c r="E184" s="168">
        <v>455</v>
      </c>
      <c r="F184" s="205"/>
      <c r="G184" s="119" t="s">
        <v>227</v>
      </c>
      <c r="H184" s="32">
        <v>5.7686546840958641E-2</v>
      </c>
      <c r="I184" s="31">
        <f t="shared" si="7"/>
        <v>4.6149237472766919E-2</v>
      </c>
      <c r="J184" s="77">
        <f t="shared" si="9"/>
        <v>4.9841176470588273</v>
      </c>
      <c r="K184" s="31">
        <f t="shared" si="8"/>
        <v>3.9872941176470622</v>
      </c>
      <c r="L184" s="57">
        <v>481069.37890000001</v>
      </c>
      <c r="M184" s="77">
        <v>2136833.3132000002</v>
      </c>
      <c r="N184" s="78">
        <v>2290.8000000000002</v>
      </c>
    </row>
    <row r="185" spans="2:14" ht="15" thickBot="1" x14ac:dyDescent="0.35">
      <c r="B185" s="217"/>
      <c r="C185" s="191"/>
      <c r="D185" s="21">
        <v>75</v>
      </c>
      <c r="E185" s="45">
        <v>450</v>
      </c>
      <c r="F185" s="202"/>
      <c r="G185" s="119" t="s">
        <v>228</v>
      </c>
      <c r="H185" s="32">
        <v>1.0906862745098042E-2</v>
      </c>
      <c r="I185" s="31">
        <f t="shared" si="7"/>
        <v>8.7254901960784337E-3</v>
      </c>
      <c r="J185" s="77">
        <f t="shared" si="9"/>
        <v>0.94235294117647095</v>
      </c>
      <c r="K185" s="31">
        <f t="shared" si="8"/>
        <v>0.75388235294117667</v>
      </c>
      <c r="L185" s="57">
        <v>480993.99249999999</v>
      </c>
      <c r="M185" s="77">
        <v>2136849.5044</v>
      </c>
      <c r="N185" s="78">
        <v>2289.8000000000002</v>
      </c>
    </row>
    <row r="186" spans="2:14" ht="15" thickBot="1" x14ac:dyDescent="0.35">
      <c r="B186" s="217"/>
      <c r="C186" s="191"/>
      <c r="D186" s="21">
        <v>183</v>
      </c>
      <c r="E186" s="60">
        <v>518</v>
      </c>
      <c r="F186" s="201" t="s">
        <v>229</v>
      </c>
      <c r="G186" s="119" t="s">
        <v>230</v>
      </c>
      <c r="H186" s="32">
        <v>1.7919389978213508E-2</v>
      </c>
      <c r="I186" s="31">
        <f t="shared" si="7"/>
        <v>1.4335511982570806E-2</v>
      </c>
      <c r="J186" s="77">
        <f t="shared" si="9"/>
        <v>1.5482352941176472</v>
      </c>
      <c r="K186" s="31">
        <f t="shared" si="8"/>
        <v>1.2385882352941178</v>
      </c>
      <c r="L186" s="57">
        <v>481464.49550000002</v>
      </c>
      <c r="M186" s="77">
        <v>2136715.2971000001</v>
      </c>
      <c r="N186" s="78">
        <v>2282.3000000000002</v>
      </c>
    </row>
    <row r="187" spans="2:14" ht="15" thickBot="1" x14ac:dyDescent="0.35">
      <c r="B187" s="217"/>
      <c r="C187" s="191"/>
      <c r="D187" s="21">
        <v>177</v>
      </c>
      <c r="E187" s="168">
        <v>517</v>
      </c>
      <c r="F187" s="205"/>
      <c r="G187" s="119" t="s">
        <v>54</v>
      </c>
      <c r="H187" s="32">
        <v>2.0288671023965144E-2</v>
      </c>
      <c r="I187" s="31">
        <f t="shared" si="7"/>
        <v>1.6230936819172117E-2</v>
      </c>
      <c r="J187" s="77">
        <f t="shared" si="9"/>
        <v>1.7529411764705884</v>
      </c>
      <c r="K187" s="31">
        <f t="shared" si="8"/>
        <v>1.402352941176471</v>
      </c>
      <c r="L187" s="57">
        <v>481492.64199999999</v>
      </c>
      <c r="M187" s="77">
        <v>2136718.3106</v>
      </c>
      <c r="N187" s="78">
        <v>2281.8000000000002</v>
      </c>
    </row>
    <row r="188" spans="2:14" ht="15" thickBot="1" x14ac:dyDescent="0.35">
      <c r="B188" s="217"/>
      <c r="C188" s="191"/>
      <c r="D188" s="21">
        <v>175</v>
      </c>
      <c r="E188" s="168">
        <v>597</v>
      </c>
      <c r="F188" s="205"/>
      <c r="G188" s="119" t="s">
        <v>231</v>
      </c>
      <c r="H188" s="32">
        <v>0.10103485838779952</v>
      </c>
      <c r="I188" s="31">
        <f t="shared" si="7"/>
        <v>8.0827886710239619E-2</v>
      </c>
      <c r="J188" s="77">
        <f t="shared" si="9"/>
        <v>8.7294117647058798</v>
      </c>
      <c r="K188" s="31">
        <f t="shared" si="8"/>
        <v>6.9835294117647031</v>
      </c>
      <c r="L188" s="57">
        <v>481460.25870000001</v>
      </c>
      <c r="M188" s="77">
        <v>2136706.5902</v>
      </c>
      <c r="N188" s="78">
        <v>2282.6</v>
      </c>
    </row>
    <row r="189" spans="2:14" ht="15" thickBot="1" x14ac:dyDescent="0.35">
      <c r="B189" s="217"/>
      <c r="C189" s="191"/>
      <c r="D189" s="21">
        <v>171</v>
      </c>
      <c r="E189" s="168">
        <v>514</v>
      </c>
      <c r="F189" s="205"/>
      <c r="G189" s="119" t="s">
        <v>232</v>
      </c>
      <c r="H189" s="32">
        <v>1.1587690631808277E-2</v>
      </c>
      <c r="I189" s="31">
        <f t="shared" si="7"/>
        <v>9.2701525054466223E-3</v>
      </c>
      <c r="J189" s="77">
        <f t="shared" si="9"/>
        <v>1.0011764705882351</v>
      </c>
      <c r="K189" s="31">
        <f t="shared" si="8"/>
        <v>0.80094117647058827</v>
      </c>
      <c r="L189" s="57">
        <v>481475.38260000001</v>
      </c>
      <c r="M189" s="77">
        <v>2136802.2629</v>
      </c>
      <c r="N189" s="78">
        <v>2280.6</v>
      </c>
    </row>
    <row r="190" spans="2:14" ht="15" thickBot="1" x14ac:dyDescent="0.35">
      <c r="B190" s="217"/>
      <c r="C190" s="191"/>
      <c r="D190" s="21"/>
      <c r="E190" s="168">
        <v>515</v>
      </c>
      <c r="F190" s="205"/>
      <c r="G190" s="119" t="s">
        <v>233</v>
      </c>
      <c r="H190" s="32">
        <v>0.11548202614379087</v>
      </c>
      <c r="I190" s="31">
        <f t="shared" si="7"/>
        <v>9.2385620915032704E-2</v>
      </c>
      <c r="J190" s="77">
        <f t="shared" si="9"/>
        <v>9.977647058823532</v>
      </c>
      <c r="K190" s="31">
        <f t="shared" si="8"/>
        <v>7.9821176470588258</v>
      </c>
      <c r="L190" s="80"/>
      <c r="M190" s="37"/>
      <c r="N190" s="22"/>
    </row>
    <row r="191" spans="2:14" ht="15" thickBot="1" x14ac:dyDescent="0.35">
      <c r="B191" s="217"/>
      <c r="C191" s="191"/>
      <c r="D191" s="21">
        <v>179</v>
      </c>
      <c r="E191" s="45">
        <v>516</v>
      </c>
      <c r="F191" s="202"/>
      <c r="G191" s="119" t="s">
        <v>202</v>
      </c>
      <c r="H191" s="32">
        <v>1.8402777777777778E-2</v>
      </c>
      <c r="I191" s="31">
        <f t="shared" si="7"/>
        <v>1.4722222222222223E-2</v>
      </c>
      <c r="J191" s="77">
        <f t="shared" si="9"/>
        <v>1.59</v>
      </c>
      <c r="K191" s="31">
        <f t="shared" si="8"/>
        <v>1.2720000000000002</v>
      </c>
      <c r="L191" s="57">
        <v>481395.6335</v>
      </c>
      <c r="M191" s="77">
        <v>2136732.9405</v>
      </c>
      <c r="N191" s="78">
        <v>2283.4</v>
      </c>
    </row>
    <row r="192" spans="2:14" ht="15" thickBot="1" x14ac:dyDescent="0.35">
      <c r="B192" s="217"/>
      <c r="C192" s="191"/>
      <c r="D192" s="73">
        <v>163</v>
      </c>
      <c r="E192" s="168">
        <v>595</v>
      </c>
      <c r="F192" s="81" t="s">
        <v>234</v>
      </c>
      <c r="G192" s="121" t="s">
        <v>235</v>
      </c>
      <c r="H192" s="14">
        <v>6.8232570806100221E-2</v>
      </c>
      <c r="I192" s="31">
        <f t="shared" si="7"/>
        <v>5.4586056644880178E-2</v>
      </c>
      <c r="J192" s="77">
        <f t="shared" si="9"/>
        <v>5.895294117647059</v>
      </c>
      <c r="K192" s="31">
        <f t="shared" si="8"/>
        <v>4.7162352941176477</v>
      </c>
      <c r="L192" s="75">
        <v>481272.40610000002</v>
      </c>
      <c r="M192" s="74">
        <v>2136821.3687</v>
      </c>
      <c r="N192" s="76">
        <v>2284.8000000000002</v>
      </c>
    </row>
    <row r="193" spans="2:14" ht="15" thickBot="1" x14ac:dyDescent="0.35">
      <c r="B193" s="217"/>
      <c r="C193" s="191"/>
      <c r="D193" s="21">
        <v>127</v>
      </c>
      <c r="E193" s="168">
        <v>520</v>
      </c>
      <c r="F193" s="81" t="s">
        <v>236</v>
      </c>
      <c r="G193" s="119" t="s">
        <v>236</v>
      </c>
      <c r="H193" s="32">
        <v>3.7765522875816984E-2</v>
      </c>
      <c r="I193" s="31">
        <f t="shared" si="7"/>
        <v>3.021241830065359E-2</v>
      </c>
      <c r="J193" s="77">
        <f t="shared" si="9"/>
        <v>3.2629411764705876</v>
      </c>
      <c r="K193" s="31">
        <f t="shared" si="8"/>
        <v>2.6103529411764703</v>
      </c>
      <c r="L193" s="57">
        <v>481296.83860000002</v>
      </c>
      <c r="M193" s="77">
        <v>2136735.2705999999</v>
      </c>
      <c r="N193" s="78">
        <v>2286</v>
      </c>
    </row>
    <row r="194" spans="2:14" ht="15" thickBot="1" x14ac:dyDescent="0.35">
      <c r="B194" s="217"/>
      <c r="C194" s="197"/>
      <c r="D194" s="28">
        <v>126</v>
      </c>
      <c r="E194" s="169">
        <v>1134</v>
      </c>
      <c r="F194" s="144" t="s">
        <v>237</v>
      </c>
      <c r="G194" s="36" t="s">
        <v>237</v>
      </c>
      <c r="H194" s="33">
        <v>2.8587962962962957E-2</v>
      </c>
      <c r="I194" s="31">
        <f t="shared" si="7"/>
        <v>2.2870370370370367E-2</v>
      </c>
      <c r="J194" s="95">
        <f t="shared" si="9"/>
        <v>2.4699999999999998</v>
      </c>
      <c r="K194" s="31">
        <f t="shared" si="8"/>
        <v>1.9759999999999998</v>
      </c>
      <c r="L194" s="58">
        <v>480940.97879999998</v>
      </c>
      <c r="M194" s="95">
        <v>2137270.3522000001</v>
      </c>
      <c r="N194" s="145">
        <v>2284.1</v>
      </c>
    </row>
    <row r="195" spans="2:14" ht="15" thickBot="1" x14ac:dyDescent="0.35">
      <c r="B195" s="217"/>
      <c r="C195" s="196" t="s">
        <v>160</v>
      </c>
      <c r="D195" s="24">
        <v>221</v>
      </c>
      <c r="E195" s="43">
        <v>612</v>
      </c>
      <c r="F195" s="25" t="s">
        <v>238</v>
      </c>
      <c r="G195" s="25" t="s">
        <v>238</v>
      </c>
      <c r="H195" s="175">
        <v>5.2083333333333336E-2</v>
      </c>
      <c r="I195" s="31">
        <f t="shared" si="7"/>
        <v>4.1666666666666671E-2</v>
      </c>
      <c r="J195" s="96">
        <f t="shared" si="9"/>
        <v>4.5000000000000009</v>
      </c>
      <c r="K195" s="31">
        <f t="shared" si="8"/>
        <v>3.6000000000000005</v>
      </c>
      <c r="L195" s="56">
        <v>480408.7548</v>
      </c>
      <c r="M195" s="56">
        <v>2136476.4056000002</v>
      </c>
      <c r="N195" s="72">
        <v>2300</v>
      </c>
    </row>
    <row r="196" spans="2:14" ht="15" thickBot="1" x14ac:dyDescent="0.35">
      <c r="B196" s="217"/>
      <c r="C196" s="191"/>
      <c r="D196" s="21">
        <v>222</v>
      </c>
      <c r="E196" s="44">
        <v>611</v>
      </c>
      <c r="F196" s="119" t="s">
        <v>239</v>
      </c>
      <c r="G196" s="119" t="s">
        <v>239</v>
      </c>
      <c r="H196" s="38">
        <v>3.4722222222222224E-2</v>
      </c>
      <c r="I196" s="31">
        <f t="shared" si="7"/>
        <v>2.777777777777778E-2</v>
      </c>
      <c r="J196" s="77">
        <f t="shared" si="9"/>
        <v>3.0000000000000004</v>
      </c>
      <c r="K196" s="31">
        <f t="shared" si="8"/>
        <v>2.4000000000000004</v>
      </c>
      <c r="L196" s="57">
        <v>480408.7548</v>
      </c>
      <c r="M196" s="57">
        <v>2136476.4056000002</v>
      </c>
      <c r="N196" s="70">
        <v>2300</v>
      </c>
    </row>
    <row r="197" spans="2:14" ht="15" thickBot="1" x14ac:dyDescent="0.35">
      <c r="B197" s="217"/>
      <c r="C197" s="191"/>
      <c r="D197" s="21">
        <v>420</v>
      </c>
      <c r="E197" s="44">
        <v>353</v>
      </c>
      <c r="F197" s="195" t="s">
        <v>240</v>
      </c>
      <c r="G197" s="119" t="s">
        <v>241</v>
      </c>
      <c r="H197" s="38">
        <v>2.0833333333333332E-2</v>
      </c>
      <c r="I197" s="31">
        <f t="shared" si="7"/>
        <v>1.6666666666666666E-2</v>
      </c>
      <c r="J197" s="77">
        <f t="shared" si="9"/>
        <v>1.8</v>
      </c>
      <c r="K197" s="31">
        <f t="shared" si="8"/>
        <v>1.4400000000000002</v>
      </c>
      <c r="L197" s="84">
        <v>480610.4682</v>
      </c>
      <c r="M197" s="84">
        <v>2136816.6905999999</v>
      </c>
      <c r="N197" s="85">
        <v>2294</v>
      </c>
    </row>
    <row r="198" spans="2:14" ht="15" thickBot="1" x14ac:dyDescent="0.35">
      <c r="B198" s="217"/>
      <c r="C198" s="191"/>
      <c r="D198" s="21">
        <v>421</v>
      </c>
      <c r="E198" s="44">
        <v>352</v>
      </c>
      <c r="F198" s="195"/>
      <c r="G198" s="119" t="s">
        <v>242</v>
      </c>
      <c r="H198" s="38">
        <v>5.5555555555555552E-2</v>
      </c>
      <c r="I198" s="31">
        <f t="shared" si="7"/>
        <v>4.4444444444444446E-2</v>
      </c>
      <c r="J198" s="77">
        <f t="shared" si="9"/>
        <v>4.8</v>
      </c>
      <c r="K198" s="31">
        <f t="shared" si="8"/>
        <v>3.8400000000000003</v>
      </c>
      <c r="L198" s="84">
        <v>480514.48369999998</v>
      </c>
      <c r="M198" s="84">
        <v>2136671.2856999999</v>
      </c>
      <c r="N198" s="85">
        <v>2294</v>
      </c>
    </row>
    <row r="199" spans="2:14" ht="15" thickBot="1" x14ac:dyDescent="0.35">
      <c r="B199" s="217"/>
      <c r="C199" s="191"/>
      <c r="D199" s="21">
        <v>246</v>
      </c>
      <c r="E199" s="44">
        <v>1135</v>
      </c>
      <c r="F199" s="195"/>
      <c r="G199" s="119" t="s">
        <v>243</v>
      </c>
      <c r="H199" s="38">
        <v>8.3333333333333329E-2</v>
      </c>
      <c r="I199" s="31">
        <f t="shared" si="7"/>
        <v>6.6666666666666666E-2</v>
      </c>
      <c r="J199" s="77">
        <f t="shared" si="9"/>
        <v>7.2</v>
      </c>
      <c r="K199" s="31">
        <f t="shared" si="8"/>
        <v>5.7600000000000007</v>
      </c>
      <c r="L199" s="84"/>
      <c r="M199" s="84"/>
      <c r="N199" s="85"/>
    </row>
    <row r="200" spans="2:14" ht="15" thickBot="1" x14ac:dyDescent="0.35">
      <c r="B200" s="217"/>
      <c r="C200" s="191"/>
      <c r="D200" s="178">
        <v>251</v>
      </c>
      <c r="E200" s="44">
        <v>462</v>
      </c>
      <c r="F200" s="195"/>
      <c r="G200" s="119" t="s">
        <v>244</v>
      </c>
      <c r="H200" s="38">
        <v>2.7777777777777776E-2</v>
      </c>
      <c r="I200" s="31">
        <f t="shared" si="7"/>
        <v>2.2222222222222223E-2</v>
      </c>
      <c r="J200" s="77">
        <f t="shared" si="9"/>
        <v>2.4</v>
      </c>
      <c r="K200" s="31">
        <f t="shared" si="8"/>
        <v>1.9200000000000002</v>
      </c>
      <c r="L200" s="84">
        <v>480634.29710000003</v>
      </c>
      <c r="M200" s="84">
        <v>2136704.7752999999</v>
      </c>
      <c r="N200" s="85">
        <v>2296.5</v>
      </c>
    </row>
    <row r="201" spans="2:14" ht="15" thickBot="1" x14ac:dyDescent="0.35">
      <c r="B201" s="217"/>
      <c r="C201" s="191"/>
      <c r="D201" s="178" t="s">
        <v>376</v>
      </c>
      <c r="E201" s="44">
        <v>349</v>
      </c>
      <c r="F201" s="195"/>
      <c r="G201" s="119" t="s">
        <v>245</v>
      </c>
      <c r="H201" s="38">
        <v>9.7222222222222224E-2</v>
      </c>
      <c r="I201" s="31">
        <f t="shared" si="7"/>
        <v>7.7777777777777779E-2</v>
      </c>
      <c r="J201" s="77">
        <f t="shared" si="9"/>
        <v>8.4</v>
      </c>
      <c r="K201" s="31">
        <f t="shared" si="8"/>
        <v>6.7200000000000006</v>
      </c>
      <c r="L201" s="84">
        <v>480496.57939999999</v>
      </c>
      <c r="M201" s="84">
        <v>2136676.1060000001</v>
      </c>
      <c r="N201" s="85">
        <v>2296.5</v>
      </c>
    </row>
    <row r="202" spans="2:14" ht="15" thickBot="1" x14ac:dyDescent="0.35">
      <c r="B202" s="217"/>
      <c r="C202" s="191"/>
      <c r="D202" s="21">
        <v>422</v>
      </c>
      <c r="E202" s="44">
        <v>1136</v>
      </c>
      <c r="F202" s="195" t="s">
        <v>200</v>
      </c>
      <c r="G202" s="119" t="s">
        <v>246</v>
      </c>
      <c r="H202" s="38">
        <v>4.1666666666666664E-2</v>
      </c>
      <c r="I202" s="31">
        <f t="shared" ref="I202:I265" si="10">H202*0.8</f>
        <v>3.3333333333333333E-2</v>
      </c>
      <c r="J202" s="77">
        <f t="shared" si="9"/>
        <v>3.6</v>
      </c>
      <c r="K202" s="31">
        <f t="shared" ref="K202:K265" si="11">I202*86.4</f>
        <v>2.8800000000000003</v>
      </c>
      <c r="L202" s="84"/>
      <c r="M202" s="84"/>
      <c r="N202" s="85"/>
    </row>
    <row r="203" spans="2:14" ht="15" thickBot="1" x14ac:dyDescent="0.35">
      <c r="B203" s="217"/>
      <c r="C203" s="191"/>
      <c r="D203" s="21">
        <v>81</v>
      </c>
      <c r="E203" s="44">
        <v>534</v>
      </c>
      <c r="F203" s="195"/>
      <c r="G203" s="119" t="s">
        <v>247</v>
      </c>
      <c r="H203" s="38">
        <v>2.7777777777777776E-2</v>
      </c>
      <c r="I203" s="31">
        <f t="shared" si="10"/>
        <v>2.2222222222222223E-2</v>
      </c>
      <c r="J203" s="77">
        <f t="shared" si="9"/>
        <v>2.4</v>
      </c>
      <c r="K203" s="31">
        <f t="shared" si="11"/>
        <v>1.9200000000000002</v>
      </c>
      <c r="L203" s="86">
        <v>481005.3677</v>
      </c>
      <c r="M203" s="86">
        <v>2136751.2527999999</v>
      </c>
      <c r="N203" s="87">
        <v>2292</v>
      </c>
    </row>
    <row r="204" spans="2:14" ht="15" thickBot="1" x14ac:dyDescent="0.35">
      <c r="B204" s="217"/>
      <c r="C204" s="191"/>
      <c r="D204" s="21">
        <v>233</v>
      </c>
      <c r="E204" s="44">
        <v>607</v>
      </c>
      <c r="F204" s="195"/>
      <c r="G204" s="177" t="s">
        <v>375</v>
      </c>
      <c r="H204" s="38">
        <v>1.3888888888888888E-2</v>
      </c>
      <c r="I204" s="31">
        <f t="shared" si="10"/>
        <v>1.1111111111111112E-2</v>
      </c>
      <c r="J204" s="77">
        <f t="shared" si="9"/>
        <v>1.2</v>
      </c>
      <c r="K204" s="31">
        <f t="shared" si="11"/>
        <v>0.96000000000000008</v>
      </c>
      <c r="L204" s="86">
        <v>481105.93689999997</v>
      </c>
      <c r="M204" s="86">
        <v>2136667.2349</v>
      </c>
      <c r="N204" s="87">
        <v>2293</v>
      </c>
    </row>
    <row r="205" spans="2:14" ht="15" thickBot="1" x14ac:dyDescent="0.35">
      <c r="B205" s="217"/>
      <c r="C205" s="191"/>
      <c r="D205" s="21">
        <v>33</v>
      </c>
      <c r="E205" s="44">
        <v>453</v>
      </c>
      <c r="F205" s="119" t="s">
        <v>225</v>
      </c>
      <c r="G205" s="119" t="s">
        <v>248</v>
      </c>
      <c r="H205" s="38">
        <v>1.8518518518518517E-2</v>
      </c>
      <c r="I205" s="31">
        <f t="shared" si="10"/>
        <v>1.4814814814814815E-2</v>
      </c>
      <c r="J205" s="77">
        <f t="shared" si="9"/>
        <v>1.6</v>
      </c>
      <c r="K205" s="31">
        <f t="shared" si="11"/>
        <v>1.28</v>
      </c>
      <c r="L205" s="88">
        <v>481070.41070000001</v>
      </c>
      <c r="M205" s="88">
        <v>2136816.3796999999</v>
      </c>
      <c r="N205" s="89">
        <v>2289</v>
      </c>
    </row>
    <row r="206" spans="2:14" ht="15" thickBot="1" x14ac:dyDescent="0.35">
      <c r="B206" s="217"/>
      <c r="C206" s="191"/>
      <c r="D206" s="21">
        <v>423</v>
      </c>
      <c r="E206" s="44">
        <v>928</v>
      </c>
      <c r="F206" s="119" t="s">
        <v>67</v>
      </c>
      <c r="G206" s="119" t="s">
        <v>249</v>
      </c>
      <c r="H206" s="38">
        <v>0.14178240740740741</v>
      </c>
      <c r="I206" s="31">
        <f t="shared" si="10"/>
        <v>0.11342592592592593</v>
      </c>
      <c r="J206" s="77">
        <f t="shared" si="9"/>
        <v>12.250000000000002</v>
      </c>
      <c r="K206" s="31">
        <f t="shared" si="11"/>
        <v>9.8000000000000007</v>
      </c>
      <c r="L206" s="84"/>
      <c r="M206" s="84"/>
      <c r="N206" s="85"/>
    </row>
    <row r="207" spans="2:14" ht="15" thickBot="1" x14ac:dyDescent="0.35">
      <c r="B207" s="217"/>
      <c r="C207" s="191"/>
      <c r="D207" s="21">
        <v>424</v>
      </c>
      <c r="E207" s="44">
        <v>440</v>
      </c>
      <c r="F207" s="119" t="s">
        <v>172</v>
      </c>
      <c r="G207" s="119" t="s">
        <v>250</v>
      </c>
      <c r="H207" s="38">
        <v>0.10416666666666667</v>
      </c>
      <c r="I207" s="31">
        <f t="shared" si="10"/>
        <v>8.3333333333333343E-2</v>
      </c>
      <c r="J207" s="77">
        <f t="shared" si="9"/>
        <v>9.0000000000000018</v>
      </c>
      <c r="K207" s="31">
        <f t="shared" si="11"/>
        <v>7.2000000000000011</v>
      </c>
      <c r="L207" s="84">
        <v>480929.43369999999</v>
      </c>
      <c r="M207" s="84">
        <v>2136955.7675000001</v>
      </c>
      <c r="N207" s="85">
        <v>2288</v>
      </c>
    </row>
    <row r="208" spans="2:14" ht="15" thickBot="1" x14ac:dyDescent="0.35">
      <c r="B208" s="217"/>
      <c r="C208" s="191"/>
      <c r="D208" s="21">
        <v>425</v>
      </c>
      <c r="E208" s="44">
        <v>932</v>
      </c>
      <c r="F208" s="119" t="s">
        <v>251</v>
      </c>
      <c r="G208" s="119" t="s">
        <v>252</v>
      </c>
      <c r="H208" s="38">
        <v>5.7870370370370367E-3</v>
      </c>
      <c r="I208" s="31">
        <f t="shared" si="10"/>
        <v>4.6296296296296294E-3</v>
      </c>
      <c r="J208" s="77">
        <f t="shared" si="9"/>
        <v>0.5</v>
      </c>
      <c r="K208" s="31">
        <f t="shared" si="11"/>
        <v>0.4</v>
      </c>
      <c r="L208" s="84">
        <v>481648.91269999999</v>
      </c>
      <c r="M208" s="84">
        <v>2136587.6941999998</v>
      </c>
      <c r="N208" s="85">
        <v>2282</v>
      </c>
    </row>
    <row r="209" spans="2:14" ht="15" thickBot="1" x14ac:dyDescent="0.35">
      <c r="B209" s="217"/>
      <c r="C209" s="191"/>
      <c r="D209" s="21">
        <v>426</v>
      </c>
      <c r="E209" s="44">
        <v>1137</v>
      </c>
      <c r="F209" s="119" t="s">
        <v>253</v>
      </c>
      <c r="G209" s="119" t="s">
        <v>253</v>
      </c>
      <c r="H209" s="38">
        <v>3.4722222222222224E-2</v>
      </c>
      <c r="I209" s="31">
        <f t="shared" si="10"/>
        <v>2.777777777777778E-2</v>
      </c>
      <c r="J209" s="77">
        <f t="shared" si="9"/>
        <v>3.0000000000000004</v>
      </c>
      <c r="K209" s="31">
        <f t="shared" si="11"/>
        <v>2.4000000000000004</v>
      </c>
      <c r="L209" s="84">
        <v>480592.11070000002</v>
      </c>
      <c r="M209" s="84">
        <v>2136784.0644</v>
      </c>
      <c r="N209" s="85">
        <v>2295</v>
      </c>
    </row>
    <row r="210" spans="2:14" ht="15" thickBot="1" x14ac:dyDescent="0.35">
      <c r="B210" s="217"/>
      <c r="C210" s="191"/>
      <c r="D210" s="21">
        <v>427</v>
      </c>
      <c r="E210" s="44">
        <v>434</v>
      </c>
      <c r="F210" s="119" t="s">
        <v>254</v>
      </c>
      <c r="G210" s="119" t="s">
        <v>254</v>
      </c>
      <c r="H210" s="38">
        <v>5.7870370370370371E-2</v>
      </c>
      <c r="I210" s="31">
        <f t="shared" si="10"/>
        <v>4.6296296296296301E-2</v>
      </c>
      <c r="J210" s="77">
        <f t="shared" si="9"/>
        <v>5</v>
      </c>
      <c r="K210" s="31">
        <f t="shared" si="11"/>
        <v>4.0000000000000009</v>
      </c>
      <c r="L210" s="84">
        <v>480807.65139999997</v>
      </c>
      <c r="M210" s="84">
        <v>2137059.6033999999</v>
      </c>
      <c r="N210" s="85">
        <v>2286</v>
      </c>
    </row>
    <row r="211" spans="2:14" ht="15" thickBot="1" x14ac:dyDescent="0.35">
      <c r="B211" s="217"/>
      <c r="C211" s="191"/>
      <c r="D211" s="21">
        <v>428</v>
      </c>
      <c r="E211" s="44">
        <v>347</v>
      </c>
      <c r="F211" s="119" t="s">
        <v>255</v>
      </c>
      <c r="G211" s="119" t="s">
        <v>255</v>
      </c>
      <c r="H211" s="38">
        <v>2.3148148148148147E-2</v>
      </c>
      <c r="I211" s="31">
        <f t="shared" si="10"/>
        <v>1.8518518518518517E-2</v>
      </c>
      <c r="J211" s="77">
        <f t="shared" ref="J211:J214" si="12">H211*86.4</f>
        <v>2</v>
      </c>
      <c r="K211" s="31">
        <f t="shared" si="11"/>
        <v>1.6</v>
      </c>
      <c r="L211" s="84">
        <v>480322.39600000001</v>
      </c>
      <c r="M211" s="84">
        <v>2136663.6787999999</v>
      </c>
      <c r="N211" s="85">
        <v>2297</v>
      </c>
    </row>
    <row r="212" spans="2:14" ht="15" thickBot="1" x14ac:dyDescent="0.35">
      <c r="B212" s="217"/>
      <c r="C212" s="191"/>
      <c r="D212" s="21">
        <v>429</v>
      </c>
      <c r="E212" s="44">
        <v>469</v>
      </c>
      <c r="F212" s="119" t="s">
        <v>256</v>
      </c>
      <c r="G212" s="119" t="s">
        <v>256</v>
      </c>
      <c r="H212" s="38">
        <v>3.4722222222222224E-2</v>
      </c>
      <c r="I212" s="31">
        <f t="shared" si="10"/>
        <v>2.777777777777778E-2</v>
      </c>
      <c r="J212" s="77">
        <f t="shared" si="12"/>
        <v>3.0000000000000004</v>
      </c>
      <c r="K212" s="31">
        <f t="shared" si="11"/>
        <v>2.4000000000000004</v>
      </c>
      <c r="L212" s="84">
        <v>480882.39990000002</v>
      </c>
      <c r="M212" s="84">
        <v>2136761.8911000001</v>
      </c>
      <c r="N212" s="85">
        <v>2294</v>
      </c>
    </row>
    <row r="213" spans="2:14" ht="15" thickBot="1" x14ac:dyDescent="0.35">
      <c r="B213" s="217"/>
      <c r="C213" s="191"/>
      <c r="D213" s="21">
        <v>430</v>
      </c>
      <c r="E213" s="44">
        <v>539</v>
      </c>
      <c r="F213" s="119" t="s">
        <v>257</v>
      </c>
      <c r="G213" s="119" t="s">
        <v>257</v>
      </c>
      <c r="H213" s="38">
        <v>8.1018518518518517E-2</v>
      </c>
      <c r="I213" s="31">
        <f t="shared" si="10"/>
        <v>6.4814814814814811E-2</v>
      </c>
      <c r="J213" s="77">
        <f t="shared" si="12"/>
        <v>7</v>
      </c>
      <c r="K213" s="31">
        <f t="shared" si="11"/>
        <v>5.6</v>
      </c>
      <c r="L213" s="84">
        <v>480882.39990000002</v>
      </c>
      <c r="M213" s="84">
        <v>2136761.8911000001</v>
      </c>
      <c r="N213" s="85">
        <v>2294</v>
      </c>
    </row>
    <row r="214" spans="2:14" ht="29.4" thickBot="1" x14ac:dyDescent="0.35">
      <c r="B214" s="218"/>
      <c r="C214" s="197"/>
      <c r="D214" s="28">
        <v>431</v>
      </c>
      <c r="E214" s="174">
        <v>1147</v>
      </c>
      <c r="F214" s="83" t="s">
        <v>258</v>
      </c>
      <c r="G214" s="83" t="s">
        <v>258</v>
      </c>
      <c r="H214" s="176">
        <v>1.1574074074074073E-2</v>
      </c>
      <c r="I214" s="31">
        <f t="shared" si="10"/>
        <v>9.2592592592592587E-3</v>
      </c>
      <c r="J214" s="95">
        <f t="shared" si="12"/>
        <v>1</v>
      </c>
      <c r="K214" s="31">
        <f t="shared" si="11"/>
        <v>0.8</v>
      </c>
      <c r="L214" s="90"/>
      <c r="M214" s="90"/>
      <c r="N214" s="91"/>
    </row>
    <row r="215" spans="2:14" ht="18.600000000000001" thickBot="1" x14ac:dyDescent="0.4">
      <c r="B215" s="213" t="s">
        <v>285</v>
      </c>
      <c r="C215" s="214"/>
      <c r="D215" s="214"/>
      <c r="E215" s="214"/>
      <c r="F215" s="214"/>
      <c r="G215" s="215"/>
      <c r="H215" s="146">
        <f>SUM(H146:H214)</f>
        <v>6.154769939376715</v>
      </c>
      <c r="I215" s="31">
        <f t="shared" si="10"/>
        <v>4.9238159515013722</v>
      </c>
      <c r="J215" s="146">
        <f>SUM(J146:J214)</f>
        <v>531.77212276214834</v>
      </c>
      <c r="K215" s="31">
        <f t="shared" si="11"/>
        <v>425.41769820971859</v>
      </c>
      <c r="L215" s="148"/>
      <c r="M215" s="148"/>
      <c r="N215" s="149"/>
    </row>
    <row r="216" spans="2:14" ht="14.4" customHeight="1" thickBot="1" x14ac:dyDescent="0.35">
      <c r="B216" s="211" t="s">
        <v>284</v>
      </c>
      <c r="C216" s="196" t="s">
        <v>130</v>
      </c>
      <c r="D216" s="24">
        <v>101</v>
      </c>
      <c r="E216" s="43"/>
      <c r="F216" s="206" t="s">
        <v>123</v>
      </c>
      <c r="G216" s="25" t="s">
        <v>264</v>
      </c>
      <c r="H216" s="96">
        <v>1.738351254480287E-2</v>
      </c>
      <c r="I216" s="31">
        <f t="shared" si="10"/>
        <v>1.3906810035842296E-2</v>
      </c>
      <c r="J216" s="97">
        <f>H216*86.4</f>
        <v>1.501935483870968</v>
      </c>
      <c r="K216" s="31">
        <f t="shared" si="11"/>
        <v>1.2015483870967745</v>
      </c>
      <c r="L216" s="26">
        <v>479911.18</v>
      </c>
      <c r="M216" s="84">
        <v>2137420.4</v>
      </c>
      <c r="N216" s="27"/>
    </row>
    <row r="217" spans="2:14" ht="15" thickBot="1" x14ac:dyDescent="0.35">
      <c r="B217" s="212"/>
      <c r="C217" s="191"/>
      <c r="D217" s="21">
        <v>101</v>
      </c>
      <c r="E217" s="44"/>
      <c r="F217" s="207"/>
      <c r="G217" s="119" t="s">
        <v>265</v>
      </c>
      <c r="H217" s="77">
        <v>0.13423312425328601</v>
      </c>
      <c r="I217" s="31">
        <f t="shared" si="10"/>
        <v>0.10738649940262882</v>
      </c>
      <c r="J217" s="98">
        <f t="shared" ref="J217:J234" si="13">H217*86.4</f>
        <v>11.597741935483912</v>
      </c>
      <c r="K217" s="31">
        <f t="shared" si="11"/>
        <v>9.2781935483871294</v>
      </c>
      <c r="L217" s="77">
        <v>479795.02929999999</v>
      </c>
      <c r="M217" s="84">
        <v>2137358.1666000001</v>
      </c>
      <c r="N217" s="163">
        <v>2296.1</v>
      </c>
    </row>
    <row r="218" spans="2:14" ht="15" thickBot="1" x14ac:dyDescent="0.35">
      <c r="B218" s="212"/>
      <c r="C218" s="191"/>
      <c r="D218" s="21">
        <v>203</v>
      </c>
      <c r="E218" s="44"/>
      <c r="F218" s="207"/>
      <c r="G218" s="119" t="s">
        <v>34</v>
      </c>
      <c r="H218" s="77">
        <v>0.51830512152777797</v>
      </c>
      <c r="I218" s="31">
        <f t="shared" si="10"/>
        <v>0.4146440972222224</v>
      </c>
      <c r="J218" s="98">
        <f t="shared" si="13"/>
        <v>44.781562500000021</v>
      </c>
      <c r="K218" s="31">
        <f t="shared" si="11"/>
        <v>35.825250000000018</v>
      </c>
      <c r="L218" s="77">
        <v>479524.11459999997</v>
      </c>
      <c r="M218" s="84">
        <v>2137772.4611999998</v>
      </c>
      <c r="N218" s="163">
        <v>2308</v>
      </c>
    </row>
    <row r="219" spans="2:14" ht="15" thickBot="1" x14ac:dyDescent="0.35">
      <c r="B219" s="212"/>
      <c r="C219" s="191"/>
      <c r="D219" s="21">
        <v>204</v>
      </c>
      <c r="E219" s="44"/>
      <c r="F219" s="207"/>
      <c r="G219" s="119" t="s">
        <v>266</v>
      </c>
      <c r="H219" s="77"/>
      <c r="I219" s="31">
        <f t="shared" si="10"/>
        <v>0</v>
      </c>
      <c r="J219" s="98">
        <f t="shared" si="13"/>
        <v>0</v>
      </c>
      <c r="K219" s="31">
        <f t="shared" si="11"/>
        <v>0</v>
      </c>
      <c r="L219" s="77">
        <v>479839.92609999998</v>
      </c>
      <c r="M219" s="84">
        <v>2137122.2140000002</v>
      </c>
      <c r="N219" s="22">
        <v>2305.5</v>
      </c>
    </row>
    <row r="220" spans="2:14" ht="15" thickBot="1" x14ac:dyDescent="0.35">
      <c r="B220" s="212"/>
      <c r="C220" s="191"/>
      <c r="D220" s="21">
        <v>199</v>
      </c>
      <c r="E220" s="44"/>
      <c r="F220" s="207"/>
      <c r="G220" s="119" t="s">
        <v>267</v>
      </c>
      <c r="H220" s="77">
        <v>0.121947337962963</v>
      </c>
      <c r="I220" s="31">
        <f t="shared" si="10"/>
        <v>9.7557870370370406E-2</v>
      </c>
      <c r="J220" s="98">
        <f t="shared" si="13"/>
        <v>10.536250000000004</v>
      </c>
      <c r="K220" s="31">
        <f t="shared" si="11"/>
        <v>8.4290000000000038</v>
      </c>
      <c r="L220" s="77">
        <v>479850.10070000001</v>
      </c>
      <c r="M220" s="77">
        <v>2137400.1551999999</v>
      </c>
      <c r="N220" s="163">
        <v>2298.5</v>
      </c>
    </row>
    <row r="221" spans="2:14" ht="15" thickBot="1" x14ac:dyDescent="0.35">
      <c r="B221" s="212"/>
      <c r="C221" s="191"/>
      <c r="D221" s="21">
        <v>213</v>
      </c>
      <c r="E221" s="44"/>
      <c r="F221" s="207"/>
      <c r="G221" s="119" t="s">
        <v>268</v>
      </c>
      <c r="H221" s="77"/>
      <c r="I221" s="31">
        <f t="shared" si="10"/>
        <v>0</v>
      </c>
      <c r="J221" s="98">
        <f t="shared" si="13"/>
        <v>0</v>
      </c>
      <c r="K221" s="31">
        <f t="shared" si="11"/>
        <v>0</v>
      </c>
      <c r="L221" s="77">
        <v>479643.60489999998</v>
      </c>
      <c r="M221" s="77">
        <v>2136945.0891</v>
      </c>
      <c r="N221" s="78">
        <v>2313</v>
      </c>
    </row>
    <row r="222" spans="2:14" ht="15" thickBot="1" x14ac:dyDescent="0.35">
      <c r="B222" s="212"/>
      <c r="C222" s="191"/>
      <c r="D222" s="21">
        <v>57</v>
      </c>
      <c r="E222" s="44"/>
      <c r="F222" s="23" t="s">
        <v>269</v>
      </c>
      <c r="G222" s="119" t="s">
        <v>269</v>
      </c>
      <c r="H222" s="77">
        <v>0.26241566599151234</v>
      </c>
      <c r="I222" s="31">
        <f t="shared" si="10"/>
        <v>0.20993253279320989</v>
      </c>
      <c r="J222" s="98">
        <f t="shared" si="13"/>
        <v>22.672713541666667</v>
      </c>
      <c r="K222" s="31">
        <f t="shared" si="11"/>
        <v>18.138170833333337</v>
      </c>
      <c r="L222" s="77">
        <v>479637.8579</v>
      </c>
      <c r="M222" s="77">
        <v>2137948.5123000001</v>
      </c>
      <c r="N222" s="163">
        <v>2303</v>
      </c>
    </row>
    <row r="223" spans="2:14" ht="29.4" thickBot="1" x14ac:dyDescent="0.35">
      <c r="B223" s="212"/>
      <c r="C223" s="191"/>
      <c r="D223" s="21">
        <v>60</v>
      </c>
      <c r="E223" s="44"/>
      <c r="F223" s="79" t="s">
        <v>270</v>
      </c>
      <c r="G223" s="119" t="s">
        <v>271</v>
      </c>
      <c r="H223" s="77">
        <v>2.1739969135802499E-2</v>
      </c>
      <c r="I223" s="31">
        <f t="shared" si="10"/>
        <v>1.7391975308642001E-2</v>
      </c>
      <c r="J223" s="93">
        <f t="shared" si="13"/>
        <v>1.8783333333333361</v>
      </c>
      <c r="K223" s="31">
        <f t="shared" si="11"/>
        <v>1.502666666666669</v>
      </c>
      <c r="L223" s="77">
        <v>479422.90159999998</v>
      </c>
      <c r="M223" s="77">
        <v>2137833.4700000002</v>
      </c>
      <c r="N223" s="163">
        <v>2309</v>
      </c>
    </row>
    <row r="224" spans="2:14" ht="13.95" customHeight="1" thickBot="1" x14ac:dyDescent="0.35">
      <c r="B224" s="212"/>
      <c r="C224" s="191"/>
      <c r="D224" s="21">
        <v>223</v>
      </c>
      <c r="E224" s="44"/>
      <c r="F224" s="79" t="s">
        <v>272</v>
      </c>
      <c r="G224" s="119" t="s">
        <v>272</v>
      </c>
      <c r="H224" s="77">
        <v>0.41960753367003401</v>
      </c>
      <c r="I224" s="31">
        <f t="shared" si="10"/>
        <v>0.33568602693602723</v>
      </c>
      <c r="J224" s="98">
        <f t="shared" si="13"/>
        <v>36.254090909090941</v>
      </c>
      <c r="K224" s="31">
        <f t="shared" si="11"/>
        <v>29.003272727272755</v>
      </c>
      <c r="L224" s="77">
        <v>479819.23830000003</v>
      </c>
      <c r="M224" s="84">
        <v>2137829.3089000001</v>
      </c>
      <c r="N224" s="164">
        <v>2299</v>
      </c>
    </row>
    <row r="225" spans="2:14" ht="15" thickBot="1" x14ac:dyDescent="0.35">
      <c r="B225" s="212"/>
      <c r="C225" s="191"/>
      <c r="D225" s="21">
        <v>195</v>
      </c>
      <c r="E225" s="44"/>
      <c r="F225" s="119" t="s">
        <v>273</v>
      </c>
      <c r="G225" s="119" t="s">
        <v>274</v>
      </c>
      <c r="H225" s="77">
        <v>7.5086805555555601E-3</v>
      </c>
      <c r="I225" s="31">
        <f t="shared" si="10"/>
        <v>6.0069444444444484E-3</v>
      </c>
      <c r="J225" s="98">
        <f t="shared" si="13"/>
        <v>0.64875000000000038</v>
      </c>
      <c r="K225" s="31">
        <f t="shared" si="11"/>
        <v>0.51900000000000035</v>
      </c>
      <c r="L225" s="77">
        <v>479468.3124</v>
      </c>
      <c r="M225" s="84">
        <v>2137876.7708999999</v>
      </c>
      <c r="N225" s="164">
        <v>2306.8000000000002</v>
      </c>
    </row>
    <row r="226" spans="2:14" ht="15" thickBot="1" x14ac:dyDescent="0.35">
      <c r="B226" s="212"/>
      <c r="C226" s="191"/>
      <c r="D226" s="21">
        <v>191</v>
      </c>
      <c r="E226" s="44"/>
      <c r="F226" s="79" t="s">
        <v>269</v>
      </c>
      <c r="G226" s="119" t="s">
        <v>275</v>
      </c>
      <c r="H226" s="77">
        <v>0.59671818996415804</v>
      </c>
      <c r="I226" s="31">
        <f t="shared" si="10"/>
        <v>0.47737455197132644</v>
      </c>
      <c r="J226" s="98">
        <f t="shared" si="13"/>
        <v>51.55645161290326</v>
      </c>
      <c r="K226" s="31">
        <f t="shared" si="11"/>
        <v>41.245161290322606</v>
      </c>
      <c r="L226" s="77">
        <v>479945.46380000003</v>
      </c>
      <c r="M226" s="84">
        <v>2137915.9805000001</v>
      </c>
      <c r="N226" s="164">
        <v>2298</v>
      </c>
    </row>
    <row r="227" spans="2:14" ht="15" thickBot="1" x14ac:dyDescent="0.35">
      <c r="B227" s="212"/>
      <c r="C227" s="197"/>
      <c r="D227" s="28">
        <v>36</v>
      </c>
      <c r="E227" s="162"/>
      <c r="F227" s="94" t="s">
        <v>276</v>
      </c>
      <c r="G227" s="36" t="s">
        <v>276</v>
      </c>
      <c r="H227" s="95">
        <v>9.8640979689366692E-3</v>
      </c>
      <c r="I227" s="31">
        <f t="shared" si="10"/>
        <v>7.891278375149335E-3</v>
      </c>
      <c r="J227" s="99">
        <f t="shared" si="13"/>
        <v>0.85225806451612829</v>
      </c>
      <c r="K227" s="31">
        <f t="shared" si="11"/>
        <v>0.68180645161290254</v>
      </c>
      <c r="L227" s="95">
        <v>479467.97580000001</v>
      </c>
      <c r="M227" s="90">
        <v>2137516.3092</v>
      </c>
      <c r="N227" s="165">
        <v>2314</v>
      </c>
    </row>
    <row r="228" spans="2:14" ht="15" thickBot="1" x14ac:dyDescent="0.35">
      <c r="B228" s="212"/>
      <c r="C228" s="208" t="s">
        <v>160</v>
      </c>
      <c r="D228" s="24">
        <v>432</v>
      </c>
      <c r="E228" s="43"/>
      <c r="F228" s="25" t="s">
        <v>277</v>
      </c>
      <c r="G228" s="25" t="s">
        <v>278</v>
      </c>
      <c r="H228" s="92">
        <v>8.1018518518518514E-3</v>
      </c>
      <c r="I228" s="31">
        <f t="shared" si="10"/>
        <v>6.4814814814814813E-3</v>
      </c>
      <c r="J228" s="97">
        <f t="shared" si="13"/>
        <v>0.7</v>
      </c>
      <c r="K228" s="31">
        <f t="shared" si="11"/>
        <v>0.56000000000000005</v>
      </c>
      <c r="L228" s="56">
        <v>480063.96600000001</v>
      </c>
      <c r="M228" s="56">
        <v>2137230.3117999998</v>
      </c>
      <c r="N228" s="100">
        <v>2299</v>
      </c>
    </row>
    <row r="229" spans="2:14" ht="15" thickBot="1" x14ac:dyDescent="0.35">
      <c r="B229" s="212"/>
      <c r="C229" s="209"/>
      <c r="D229" s="21">
        <v>433</v>
      </c>
      <c r="E229" s="44"/>
      <c r="F229" s="119" t="s">
        <v>279</v>
      </c>
      <c r="G229" s="119" t="s">
        <v>279</v>
      </c>
      <c r="H229" s="93">
        <v>4.1399999999999997</v>
      </c>
      <c r="I229" s="31">
        <f t="shared" si="10"/>
        <v>3.3119999999999998</v>
      </c>
      <c r="J229" s="98">
        <f t="shared" si="13"/>
        <v>357.69599999999997</v>
      </c>
      <c r="K229" s="31">
        <f t="shared" si="11"/>
        <v>286.15680000000003</v>
      </c>
      <c r="L229" s="132">
        <v>479824.603</v>
      </c>
      <c r="M229" s="132">
        <v>2137472.7947999998</v>
      </c>
      <c r="N229" s="167">
        <v>2296</v>
      </c>
    </row>
    <row r="230" spans="2:14" ht="15" thickBot="1" x14ac:dyDescent="0.35">
      <c r="B230" s="212"/>
      <c r="C230" s="209"/>
      <c r="D230" s="21">
        <v>262</v>
      </c>
      <c r="E230" s="44"/>
      <c r="F230" s="119" t="s">
        <v>170</v>
      </c>
      <c r="G230" s="119" t="s">
        <v>280</v>
      </c>
      <c r="H230" s="77">
        <v>3.4722222222222203E-2</v>
      </c>
      <c r="I230" s="31">
        <f t="shared" si="10"/>
        <v>2.7777777777777762E-2</v>
      </c>
      <c r="J230" s="98">
        <f t="shared" si="13"/>
        <v>2.9999999999999987</v>
      </c>
      <c r="K230" s="31">
        <f t="shared" si="11"/>
        <v>2.399999999999999</v>
      </c>
      <c r="L230" s="57">
        <v>479387.03159999999</v>
      </c>
      <c r="M230" s="57">
        <v>2137665.2269000001</v>
      </c>
      <c r="N230" s="166">
        <v>2315</v>
      </c>
    </row>
    <row r="231" spans="2:14" ht="15" thickBot="1" x14ac:dyDescent="0.35">
      <c r="B231" s="212"/>
      <c r="C231" s="209"/>
      <c r="D231" s="21">
        <v>434</v>
      </c>
      <c r="E231" s="44"/>
      <c r="F231" s="119" t="s">
        <v>281</v>
      </c>
      <c r="G231" s="119" t="s">
        <v>281</v>
      </c>
      <c r="H231" s="77">
        <v>9.2592592592592605E-3</v>
      </c>
      <c r="I231" s="31">
        <f t="shared" si="10"/>
        <v>7.4074074074074086E-3</v>
      </c>
      <c r="J231" s="98">
        <f t="shared" si="13"/>
        <v>0.80000000000000016</v>
      </c>
      <c r="K231" s="31">
        <f t="shared" si="11"/>
        <v>0.64000000000000012</v>
      </c>
      <c r="L231" s="132">
        <v>479969.00449999998</v>
      </c>
      <c r="M231" s="132">
        <v>2137872.9870000002</v>
      </c>
      <c r="N231" s="167">
        <v>2293</v>
      </c>
    </row>
    <row r="232" spans="2:14" ht="15" thickBot="1" x14ac:dyDescent="0.35">
      <c r="B232" s="212"/>
      <c r="C232" s="209"/>
      <c r="D232" s="21">
        <v>435</v>
      </c>
      <c r="E232" s="44"/>
      <c r="F232" s="119" t="s">
        <v>282</v>
      </c>
      <c r="G232" s="119" t="s">
        <v>282</v>
      </c>
      <c r="H232" s="77">
        <v>1.3888888888888888E-2</v>
      </c>
      <c r="I232" s="31">
        <f t="shared" si="10"/>
        <v>1.1111111111111112E-2</v>
      </c>
      <c r="J232" s="98">
        <f t="shared" si="13"/>
        <v>1.2</v>
      </c>
      <c r="K232" s="31">
        <f t="shared" si="11"/>
        <v>0.96000000000000008</v>
      </c>
      <c r="L232" s="132">
        <v>479522.71769999998</v>
      </c>
      <c r="M232" s="132">
        <v>2137767.9010999999</v>
      </c>
      <c r="N232" s="133">
        <v>2305.5</v>
      </c>
    </row>
    <row r="233" spans="2:14" ht="15" thickBot="1" x14ac:dyDescent="0.35">
      <c r="B233" s="212"/>
      <c r="C233" s="209"/>
      <c r="D233" s="21">
        <v>436</v>
      </c>
      <c r="E233" s="44"/>
      <c r="F233" s="119" t="s">
        <v>283</v>
      </c>
      <c r="G233" s="119" t="s">
        <v>283</v>
      </c>
      <c r="H233" s="77">
        <v>3.472222222222222E-3</v>
      </c>
      <c r="I233" s="31">
        <f t="shared" si="10"/>
        <v>2.7777777777777779E-3</v>
      </c>
      <c r="J233" s="98">
        <f t="shared" si="13"/>
        <v>0.3</v>
      </c>
      <c r="K233" s="31">
        <f t="shared" si="11"/>
        <v>0.24000000000000002</v>
      </c>
      <c r="L233" s="132">
        <v>479909.22779999999</v>
      </c>
      <c r="M233" s="132">
        <v>2137219.5395999998</v>
      </c>
      <c r="N233" s="133">
        <v>2305</v>
      </c>
    </row>
    <row r="234" spans="2:14" ht="15" thickBot="1" x14ac:dyDescent="0.35">
      <c r="B234" s="212"/>
      <c r="C234" s="210"/>
      <c r="D234" s="28">
        <v>437</v>
      </c>
      <c r="E234" s="162" t="s">
        <v>377</v>
      </c>
      <c r="F234" s="36" t="s">
        <v>159</v>
      </c>
      <c r="G234" s="153" t="s">
        <v>159</v>
      </c>
      <c r="H234" s="33">
        <v>4.6296296296296294E-3</v>
      </c>
      <c r="I234" s="31">
        <f t="shared" si="10"/>
        <v>3.7037037037037038E-3</v>
      </c>
      <c r="J234" s="99">
        <f t="shared" si="13"/>
        <v>0.4</v>
      </c>
      <c r="K234" s="31">
        <f t="shared" si="11"/>
        <v>0.32</v>
      </c>
      <c r="L234" s="134">
        <v>479682.07829999999</v>
      </c>
      <c r="M234" s="134">
        <v>2137558.9934999999</v>
      </c>
      <c r="N234" s="135">
        <v>2299</v>
      </c>
    </row>
    <row r="235" spans="2:14" ht="18.600000000000001" thickBot="1" x14ac:dyDescent="0.4">
      <c r="B235" s="192" t="s">
        <v>329</v>
      </c>
      <c r="C235" s="193"/>
      <c r="D235" s="193"/>
      <c r="E235" s="193"/>
      <c r="F235" s="193"/>
      <c r="G235" s="194"/>
      <c r="H235" s="150">
        <f>SUM(H216:H234)</f>
        <v>6.3237973076489036</v>
      </c>
      <c r="I235" s="31">
        <f t="shared" si="10"/>
        <v>5.0590378461191232</v>
      </c>
      <c r="J235" s="147">
        <f>SUM(J216:J234)</f>
        <v>546.3760873808651</v>
      </c>
      <c r="K235" s="31">
        <f t="shared" si="11"/>
        <v>437.10086990469227</v>
      </c>
      <c r="L235" s="151"/>
      <c r="M235" s="151"/>
      <c r="N235" s="152"/>
    </row>
    <row r="236" spans="2:14" ht="14.4" customHeight="1" thickBot="1" x14ac:dyDescent="0.35">
      <c r="B236" s="198" t="s">
        <v>368</v>
      </c>
      <c r="C236" s="191" t="s">
        <v>130</v>
      </c>
      <c r="D236" s="73">
        <v>122</v>
      </c>
      <c r="E236" s="45">
        <v>819</v>
      </c>
      <c r="F236" s="42" t="s">
        <v>286</v>
      </c>
      <c r="G236" s="42" t="s">
        <v>286</v>
      </c>
      <c r="H236" s="14">
        <v>8.8818617724867724E-2</v>
      </c>
      <c r="I236" s="31">
        <f t="shared" si="10"/>
        <v>7.1054894179894176E-2</v>
      </c>
      <c r="J236" s="14">
        <f>H236*86.4</f>
        <v>7.6739285714285721</v>
      </c>
      <c r="K236" s="31">
        <f t="shared" si="11"/>
        <v>6.1391428571428577</v>
      </c>
      <c r="L236" s="103">
        <v>480901.4828</v>
      </c>
      <c r="M236" s="104">
        <v>2135610.6249000002</v>
      </c>
      <c r="N236" s="11">
        <v>2316</v>
      </c>
    </row>
    <row r="237" spans="2:14" ht="15" thickBot="1" x14ac:dyDescent="0.35">
      <c r="B237" s="199"/>
      <c r="C237" s="191"/>
      <c r="D237" s="21">
        <v>61</v>
      </c>
      <c r="E237" s="60">
        <v>719</v>
      </c>
      <c r="F237" s="201" t="s">
        <v>287</v>
      </c>
      <c r="G237" s="41" t="s">
        <v>288</v>
      </c>
      <c r="H237" s="32">
        <v>1.3422192353643968E-2</v>
      </c>
      <c r="I237" s="31">
        <f t="shared" si="10"/>
        <v>1.0737753882915174E-2</v>
      </c>
      <c r="J237" s="14">
        <f t="shared" ref="J237:J293" si="14">H237*86.4</f>
        <v>1.1596774193548389</v>
      </c>
      <c r="K237" s="31">
        <f t="shared" si="11"/>
        <v>0.92774193548387107</v>
      </c>
      <c r="L237" s="105">
        <v>480699.43689999997</v>
      </c>
      <c r="M237" s="106">
        <v>2135580.9999000002</v>
      </c>
      <c r="N237" s="22">
        <v>2312</v>
      </c>
    </row>
    <row r="238" spans="2:14" ht="15" thickBot="1" x14ac:dyDescent="0.35">
      <c r="B238" s="199"/>
      <c r="C238" s="191"/>
      <c r="D238" s="21">
        <v>29</v>
      </c>
      <c r="E238" s="45">
        <v>720</v>
      </c>
      <c r="F238" s="202"/>
      <c r="G238" s="41" t="s">
        <v>289</v>
      </c>
      <c r="H238" s="32">
        <v>1.8384109916367981E-2</v>
      </c>
      <c r="I238" s="31">
        <f t="shared" si="10"/>
        <v>1.4707287933094386E-2</v>
      </c>
      <c r="J238" s="14">
        <f t="shared" si="14"/>
        <v>1.5883870967741935</v>
      </c>
      <c r="K238" s="31">
        <f t="shared" si="11"/>
        <v>1.2707096774193549</v>
      </c>
      <c r="L238" s="105">
        <v>480678.4817</v>
      </c>
      <c r="M238" s="106">
        <v>2135581.5049999999</v>
      </c>
      <c r="N238" s="22">
        <v>2312.1999999999998</v>
      </c>
    </row>
    <row r="239" spans="2:14" ht="15" thickBot="1" x14ac:dyDescent="0.35">
      <c r="B239" s="199"/>
      <c r="C239" s="191"/>
      <c r="D239" s="21">
        <v>73</v>
      </c>
      <c r="E239" s="60">
        <v>749</v>
      </c>
      <c r="F239" s="203" t="s">
        <v>290</v>
      </c>
      <c r="G239" s="41" t="s">
        <v>291</v>
      </c>
      <c r="H239" s="32">
        <v>6.4105902777777779E-2</v>
      </c>
      <c r="I239" s="31">
        <f t="shared" si="10"/>
        <v>5.1284722222222225E-2</v>
      </c>
      <c r="J239" s="14">
        <f t="shared" si="14"/>
        <v>5.5387500000000003</v>
      </c>
      <c r="K239" s="31">
        <f t="shared" si="11"/>
        <v>4.4310000000000009</v>
      </c>
      <c r="L239" s="105">
        <v>480935.01510000002</v>
      </c>
      <c r="M239" s="106">
        <v>2134856.7645</v>
      </c>
      <c r="N239" s="22">
        <v>2303</v>
      </c>
    </row>
    <row r="240" spans="2:14" ht="15" thickBot="1" x14ac:dyDescent="0.35">
      <c r="B240" s="199"/>
      <c r="C240" s="191"/>
      <c r="D240" s="21">
        <v>70</v>
      </c>
      <c r="E240" s="45">
        <v>750</v>
      </c>
      <c r="F240" s="204"/>
      <c r="G240" s="41" t="s">
        <v>292</v>
      </c>
      <c r="H240" s="32">
        <v>0.12909432870370374</v>
      </c>
      <c r="I240" s="31">
        <f t="shared" si="10"/>
        <v>0.103275462962963</v>
      </c>
      <c r="J240" s="14">
        <f t="shared" si="14"/>
        <v>11.153750000000004</v>
      </c>
      <c r="K240" s="31">
        <f t="shared" si="11"/>
        <v>8.9230000000000036</v>
      </c>
      <c r="L240" s="105">
        <v>480750.97210000001</v>
      </c>
      <c r="M240" s="106">
        <v>2134870.6014999999</v>
      </c>
      <c r="N240" s="22">
        <v>2304.5</v>
      </c>
    </row>
    <row r="241" spans="2:14" ht="15" thickBot="1" x14ac:dyDescent="0.35">
      <c r="B241" s="199"/>
      <c r="C241" s="191"/>
      <c r="D241" s="21">
        <v>202</v>
      </c>
      <c r="E241" s="44">
        <v>636</v>
      </c>
      <c r="F241" s="41" t="s">
        <v>123</v>
      </c>
      <c r="G241" s="41" t="s">
        <v>293</v>
      </c>
      <c r="H241" s="32">
        <v>1.6575752314814816</v>
      </c>
      <c r="I241" s="31">
        <f t="shared" si="10"/>
        <v>1.3260601851851854</v>
      </c>
      <c r="J241" s="14">
        <f t="shared" si="14"/>
        <v>143.21450000000002</v>
      </c>
      <c r="K241" s="31">
        <f t="shared" si="11"/>
        <v>114.57160000000003</v>
      </c>
      <c r="L241" s="105">
        <v>479599.3014</v>
      </c>
      <c r="M241" s="105">
        <v>2136630.2365999999</v>
      </c>
      <c r="N241" s="22">
        <v>2321.8000000000002</v>
      </c>
    </row>
    <row r="242" spans="2:14" ht="15" thickBot="1" x14ac:dyDescent="0.35">
      <c r="B242" s="199"/>
      <c r="C242" s="191"/>
      <c r="D242" s="21">
        <v>58</v>
      </c>
      <c r="E242" s="44">
        <v>704</v>
      </c>
      <c r="F242" s="41" t="s">
        <v>294</v>
      </c>
      <c r="G242" s="41" t="s">
        <v>34</v>
      </c>
      <c r="H242" s="32">
        <v>8.3250661375661367E-2</v>
      </c>
      <c r="I242" s="31">
        <f t="shared" si="10"/>
        <v>6.6600529100529091E-2</v>
      </c>
      <c r="J242" s="14">
        <f t="shared" si="14"/>
        <v>7.1928571428571422</v>
      </c>
      <c r="K242" s="31">
        <f t="shared" si="11"/>
        <v>5.7542857142857136</v>
      </c>
      <c r="L242" s="105">
        <v>480563.87540000002</v>
      </c>
      <c r="M242" s="106">
        <v>2135232.6927</v>
      </c>
      <c r="N242" s="22">
        <v>2278.0500000000002</v>
      </c>
    </row>
    <row r="243" spans="2:14" ht="15" thickBot="1" x14ac:dyDescent="0.35">
      <c r="B243" s="199"/>
      <c r="C243" s="191"/>
      <c r="D243" s="21">
        <v>12</v>
      </c>
      <c r="E243" s="44">
        <v>702</v>
      </c>
      <c r="F243" s="41" t="s">
        <v>295</v>
      </c>
      <c r="G243" s="41" t="s">
        <v>296</v>
      </c>
      <c r="H243" s="32">
        <v>2.6957947530864192E-3</v>
      </c>
      <c r="I243" s="31">
        <f t="shared" si="10"/>
        <v>2.1566358024691355E-3</v>
      </c>
      <c r="J243" s="14">
        <f t="shared" si="14"/>
        <v>0.23291666666666663</v>
      </c>
      <c r="K243" s="31">
        <f t="shared" si="11"/>
        <v>0.18633333333333332</v>
      </c>
      <c r="L243" s="105">
        <v>480485.48950000003</v>
      </c>
      <c r="M243" s="106">
        <v>2135260.2549000001</v>
      </c>
      <c r="N243" s="22">
        <v>2314.3000000000002</v>
      </c>
    </row>
    <row r="244" spans="2:14" ht="15" thickBot="1" x14ac:dyDescent="0.35">
      <c r="B244" s="199"/>
      <c r="C244" s="191"/>
      <c r="D244" s="21">
        <v>330</v>
      </c>
      <c r="E244" s="60">
        <v>756</v>
      </c>
      <c r="F244" s="203" t="s">
        <v>27</v>
      </c>
      <c r="G244" s="41" t="s">
        <v>297</v>
      </c>
      <c r="H244" s="32">
        <v>0.10651041666666666</v>
      </c>
      <c r="I244" s="31">
        <f t="shared" si="10"/>
        <v>8.520833333333333E-2</v>
      </c>
      <c r="J244" s="14">
        <f t="shared" si="14"/>
        <v>9.2025000000000006</v>
      </c>
      <c r="K244" s="31">
        <f t="shared" si="11"/>
        <v>7.3620000000000001</v>
      </c>
      <c r="L244" s="105">
        <v>480750.97210000001</v>
      </c>
      <c r="M244" s="106">
        <v>2134870.6014999999</v>
      </c>
      <c r="N244" s="22">
        <v>2304.5</v>
      </c>
    </row>
    <row r="245" spans="2:14" ht="15" thickBot="1" x14ac:dyDescent="0.35">
      <c r="B245" s="199"/>
      <c r="C245" s="191"/>
      <c r="D245" s="21">
        <v>87</v>
      </c>
      <c r="E245" s="45">
        <v>935</v>
      </c>
      <c r="F245" s="204"/>
      <c r="G245" s="41" t="s">
        <v>298</v>
      </c>
      <c r="H245" s="32">
        <v>0.11053240740740743</v>
      </c>
      <c r="I245" s="31">
        <f t="shared" si="10"/>
        <v>8.8425925925925949E-2</v>
      </c>
      <c r="J245" s="14">
        <f t="shared" si="14"/>
        <v>9.5500000000000025</v>
      </c>
      <c r="K245" s="31">
        <f t="shared" si="11"/>
        <v>7.6400000000000023</v>
      </c>
      <c r="L245" s="105" t="s">
        <v>299</v>
      </c>
      <c r="M245" s="106" t="s">
        <v>299</v>
      </c>
      <c r="N245" s="22" t="s">
        <v>299</v>
      </c>
    </row>
    <row r="246" spans="2:14" ht="15" thickBot="1" x14ac:dyDescent="0.35">
      <c r="B246" s="199"/>
      <c r="C246" s="191"/>
      <c r="D246" s="21">
        <v>178</v>
      </c>
      <c r="E246" s="60">
        <v>706</v>
      </c>
      <c r="F246" s="107" t="s">
        <v>300</v>
      </c>
      <c r="G246" s="41" t="s">
        <v>301</v>
      </c>
      <c r="H246" s="32">
        <v>2.8537326388888881E-2</v>
      </c>
      <c r="I246" s="31">
        <f t="shared" si="10"/>
        <v>2.2829861111111106E-2</v>
      </c>
      <c r="J246" s="14">
        <f t="shared" si="14"/>
        <v>2.4656249999999993</v>
      </c>
      <c r="K246" s="31">
        <f t="shared" si="11"/>
        <v>1.9724999999999997</v>
      </c>
      <c r="L246" s="105">
        <v>480929.59789999999</v>
      </c>
      <c r="M246" s="106">
        <v>2135052.6219000001</v>
      </c>
      <c r="N246" s="22">
        <v>2305.5</v>
      </c>
    </row>
    <row r="247" spans="2:14" ht="15" thickBot="1" x14ac:dyDescent="0.35">
      <c r="B247" s="199"/>
      <c r="C247" s="191"/>
      <c r="D247" s="21">
        <v>170</v>
      </c>
      <c r="E247" s="44">
        <v>743</v>
      </c>
      <c r="F247" s="67" t="s">
        <v>302</v>
      </c>
      <c r="G247" s="67" t="s">
        <v>303</v>
      </c>
      <c r="H247" s="32">
        <v>3.236633811230586E-2</v>
      </c>
      <c r="I247" s="31">
        <f t="shared" si="10"/>
        <v>2.589307048984469E-2</v>
      </c>
      <c r="J247" s="14">
        <f t="shared" si="14"/>
        <v>2.7964516129032266</v>
      </c>
      <c r="K247" s="31">
        <f t="shared" si="11"/>
        <v>2.2371612903225815</v>
      </c>
      <c r="L247" s="105">
        <v>480779.75750000001</v>
      </c>
      <c r="M247" s="106">
        <v>2134851.713</v>
      </c>
      <c r="N247" s="22">
        <v>2304.9</v>
      </c>
    </row>
    <row r="248" spans="2:14" ht="15" thickBot="1" x14ac:dyDescent="0.35">
      <c r="B248" s="199"/>
      <c r="C248" s="191"/>
      <c r="D248" s="21">
        <v>228</v>
      </c>
      <c r="E248" s="44">
        <v>729</v>
      </c>
      <c r="F248" s="41" t="s">
        <v>304</v>
      </c>
      <c r="G248" s="41" t="s">
        <v>305</v>
      </c>
      <c r="H248" s="32">
        <v>2.8645833333333332E-2</v>
      </c>
      <c r="I248" s="31">
        <f t="shared" si="10"/>
        <v>2.2916666666666669E-2</v>
      </c>
      <c r="J248" s="14">
        <f t="shared" si="14"/>
        <v>2.4750000000000001</v>
      </c>
      <c r="K248" s="31">
        <f t="shared" si="11"/>
        <v>1.9800000000000002</v>
      </c>
      <c r="L248" s="105">
        <v>480624.30729999999</v>
      </c>
      <c r="M248" s="106">
        <v>2135467.9981</v>
      </c>
      <c r="N248" s="22">
        <v>2312.9</v>
      </c>
    </row>
    <row r="249" spans="2:14" ht="15" thickBot="1" x14ac:dyDescent="0.35">
      <c r="B249" s="199"/>
      <c r="C249" s="191"/>
      <c r="D249" s="21">
        <v>289</v>
      </c>
      <c r="E249" s="60">
        <v>901</v>
      </c>
      <c r="F249" s="201" t="s">
        <v>306</v>
      </c>
      <c r="G249" s="41" t="s">
        <v>307</v>
      </c>
      <c r="H249" s="32">
        <v>3.0167264038231778E-2</v>
      </c>
      <c r="I249" s="31">
        <f t="shared" si="10"/>
        <v>2.4133811230585424E-2</v>
      </c>
      <c r="J249" s="14">
        <f t="shared" si="14"/>
        <v>2.6064516129032258</v>
      </c>
      <c r="K249" s="31">
        <f t="shared" si="11"/>
        <v>2.0851612903225809</v>
      </c>
      <c r="L249" s="105">
        <v>481302.26530000003</v>
      </c>
      <c r="M249" s="106">
        <v>2136076.2067</v>
      </c>
      <c r="N249" s="22">
        <v>2300.5</v>
      </c>
    </row>
    <row r="250" spans="2:14" ht="15" thickBot="1" x14ac:dyDescent="0.35">
      <c r="B250" s="199"/>
      <c r="C250" s="191"/>
      <c r="D250" s="21">
        <v>201</v>
      </c>
      <c r="E250" s="168">
        <v>899</v>
      </c>
      <c r="F250" s="205"/>
      <c r="G250" s="41" t="s">
        <v>308</v>
      </c>
      <c r="H250" s="32">
        <v>7.4065170940170913E-2</v>
      </c>
      <c r="I250" s="31">
        <f t="shared" si="10"/>
        <v>5.9252136752136732E-2</v>
      </c>
      <c r="J250" s="14">
        <f t="shared" si="14"/>
        <v>6.3992307692307673</v>
      </c>
      <c r="K250" s="31">
        <f t="shared" si="11"/>
        <v>5.1193846153846136</v>
      </c>
      <c r="L250" s="105">
        <v>481303.16379999998</v>
      </c>
      <c r="M250" s="106">
        <v>2136069.0912000001</v>
      </c>
      <c r="N250" s="22">
        <v>2300.6</v>
      </c>
    </row>
    <row r="251" spans="2:14" ht="15" thickBot="1" x14ac:dyDescent="0.35">
      <c r="B251" s="199"/>
      <c r="C251" s="191"/>
      <c r="D251" s="21">
        <v>31</v>
      </c>
      <c r="E251" s="168">
        <v>891</v>
      </c>
      <c r="F251" s="205"/>
      <c r="G251" s="41" t="s">
        <v>176</v>
      </c>
      <c r="H251" s="32">
        <v>2.2800925925925922E-2</v>
      </c>
      <c r="I251" s="31">
        <f t="shared" si="10"/>
        <v>1.8240740740740738E-2</v>
      </c>
      <c r="J251" s="14">
        <f t="shared" si="14"/>
        <v>1.9699999999999998</v>
      </c>
      <c r="K251" s="31">
        <f t="shared" si="11"/>
        <v>1.5759999999999998</v>
      </c>
      <c r="L251" s="105">
        <v>481335.78389999998</v>
      </c>
      <c r="M251" s="106">
        <v>2136066.1595999999</v>
      </c>
      <c r="N251" s="22">
        <v>2300</v>
      </c>
    </row>
    <row r="252" spans="2:14" ht="15" thickBot="1" x14ac:dyDescent="0.35">
      <c r="B252" s="199"/>
      <c r="C252" s="191"/>
      <c r="D252" s="21">
        <v>290</v>
      </c>
      <c r="E252" s="168">
        <v>883</v>
      </c>
      <c r="F252" s="205"/>
      <c r="G252" s="41" t="s">
        <v>242</v>
      </c>
      <c r="H252" s="32">
        <v>6.7577658303464752E-2</v>
      </c>
      <c r="I252" s="31">
        <f t="shared" si="10"/>
        <v>5.4062126642771803E-2</v>
      </c>
      <c r="J252" s="14">
        <f t="shared" si="14"/>
        <v>5.838709677419355</v>
      </c>
      <c r="K252" s="31">
        <f t="shared" si="11"/>
        <v>4.6709677419354838</v>
      </c>
      <c r="L252" s="105">
        <v>481433.1887</v>
      </c>
      <c r="M252" s="106">
        <v>2135977.5129999998</v>
      </c>
      <c r="N252" s="22">
        <v>2297.6999999999998</v>
      </c>
    </row>
    <row r="253" spans="2:14" ht="15" thickBot="1" x14ac:dyDescent="0.35">
      <c r="B253" s="199"/>
      <c r="C253" s="191"/>
      <c r="D253" s="21">
        <v>291</v>
      </c>
      <c r="E253" s="45">
        <v>893</v>
      </c>
      <c r="F253" s="202"/>
      <c r="G253" s="41" t="s">
        <v>309</v>
      </c>
      <c r="H253" s="32">
        <v>2.4932795698924731E-2</v>
      </c>
      <c r="I253" s="31">
        <f t="shared" si="10"/>
        <v>1.9946236559139786E-2</v>
      </c>
      <c r="J253" s="14">
        <f t="shared" si="14"/>
        <v>2.1541935483870969</v>
      </c>
      <c r="K253" s="31">
        <f t="shared" si="11"/>
        <v>1.7233548387096775</v>
      </c>
      <c r="L253" s="105">
        <v>481358.7867</v>
      </c>
      <c r="M253" s="106">
        <v>2136103.3240999999</v>
      </c>
      <c r="N253" s="22">
        <v>2299.3000000000002</v>
      </c>
    </row>
    <row r="254" spans="2:14" ht="15" thickBot="1" x14ac:dyDescent="0.35">
      <c r="B254" s="199"/>
      <c r="C254" s="191"/>
      <c r="D254" s="21">
        <v>193</v>
      </c>
      <c r="E254" s="44">
        <v>724</v>
      </c>
      <c r="F254" s="41" t="s">
        <v>310</v>
      </c>
      <c r="G254" s="41" t="s">
        <v>310</v>
      </c>
      <c r="H254" s="32">
        <v>7.1348566308243724E-2</v>
      </c>
      <c r="I254" s="31">
        <f t="shared" si="10"/>
        <v>5.7078853046594984E-2</v>
      </c>
      <c r="J254" s="14">
        <f t="shared" si="14"/>
        <v>6.1645161290322585</v>
      </c>
      <c r="K254" s="31">
        <f t="shared" si="11"/>
        <v>4.9316129032258065</v>
      </c>
      <c r="L254" s="105">
        <v>480625.64809999999</v>
      </c>
      <c r="M254" s="106">
        <v>2135778.4479999999</v>
      </c>
      <c r="N254" s="22">
        <v>2324</v>
      </c>
    </row>
    <row r="255" spans="2:14" ht="15" thickBot="1" x14ac:dyDescent="0.35">
      <c r="B255" s="199"/>
      <c r="C255" s="191"/>
      <c r="D255" s="21">
        <v>296</v>
      </c>
      <c r="E255" s="44">
        <v>827</v>
      </c>
      <c r="F255" s="41" t="s">
        <v>311</v>
      </c>
      <c r="G255" s="41" t="s">
        <v>311</v>
      </c>
      <c r="H255" s="32">
        <v>0.23614004629629626</v>
      </c>
      <c r="I255" s="31">
        <f t="shared" si="10"/>
        <v>0.18891203703703702</v>
      </c>
      <c r="J255" s="14">
        <f t="shared" si="14"/>
        <v>20.402499999999996</v>
      </c>
      <c r="K255" s="31">
        <f t="shared" si="11"/>
        <v>16.321999999999999</v>
      </c>
      <c r="L255" s="105">
        <v>481045.33100000001</v>
      </c>
      <c r="M255" s="106">
        <v>2135742.9345999998</v>
      </c>
      <c r="N255" s="22">
        <v>2311.15</v>
      </c>
    </row>
    <row r="256" spans="2:14" ht="15" thickBot="1" x14ac:dyDescent="0.35">
      <c r="B256" s="199"/>
      <c r="C256" s="191"/>
      <c r="D256" s="21">
        <v>155</v>
      </c>
      <c r="E256" s="44">
        <v>825</v>
      </c>
      <c r="F256" s="41" t="s">
        <v>312</v>
      </c>
      <c r="G256" s="41" t="s">
        <v>312</v>
      </c>
      <c r="H256" s="32">
        <v>7.1867532855436095E-2</v>
      </c>
      <c r="I256" s="31">
        <f t="shared" si="10"/>
        <v>5.7494026284348881E-2</v>
      </c>
      <c r="J256" s="14">
        <f t="shared" si="14"/>
        <v>6.2093548387096789</v>
      </c>
      <c r="K256" s="31">
        <f t="shared" si="11"/>
        <v>4.9674838709677438</v>
      </c>
      <c r="L256" s="105">
        <v>480951.14419999998</v>
      </c>
      <c r="M256" s="106">
        <v>2135735.5773</v>
      </c>
      <c r="N256" s="22">
        <v>2313.4</v>
      </c>
    </row>
    <row r="257" spans="2:14" ht="15" thickBot="1" x14ac:dyDescent="0.35">
      <c r="B257" s="199"/>
      <c r="C257" s="191"/>
      <c r="D257" s="21">
        <v>66</v>
      </c>
      <c r="E257" s="44">
        <v>817</v>
      </c>
      <c r="F257" s="41" t="s">
        <v>313</v>
      </c>
      <c r="G257" s="41" t="s">
        <v>313</v>
      </c>
      <c r="H257" s="32">
        <v>0.1380835262345679</v>
      </c>
      <c r="I257" s="31">
        <f t="shared" si="10"/>
        <v>0.11046682098765433</v>
      </c>
      <c r="J257" s="14">
        <f t="shared" si="14"/>
        <v>11.930416666666668</v>
      </c>
      <c r="K257" s="31">
        <f t="shared" si="11"/>
        <v>9.5443333333333342</v>
      </c>
      <c r="L257" s="105">
        <v>481001.86170000001</v>
      </c>
      <c r="M257" s="106">
        <v>2135596.4948</v>
      </c>
      <c r="N257" s="22">
        <v>2312.4</v>
      </c>
    </row>
    <row r="258" spans="2:14" ht="15" thickBot="1" x14ac:dyDescent="0.35">
      <c r="B258" s="199"/>
      <c r="C258" s="191"/>
      <c r="D258" s="21">
        <v>69</v>
      </c>
      <c r="E258" s="44">
        <v>816</v>
      </c>
      <c r="F258" s="41" t="s">
        <v>314</v>
      </c>
      <c r="G258" s="41" t="s">
        <v>314</v>
      </c>
      <c r="H258" s="32">
        <v>3.9361496913580242E-2</v>
      </c>
      <c r="I258" s="31">
        <f t="shared" si="10"/>
        <v>3.1489197530864196E-2</v>
      </c>
      <c r="J258" s="14">
        <f t="shared" si="14"/>
        <v>3.4008333333333329</v>
      </c>
      <c r="K258" s="31">
        <f t="shared" si="11"/>
        <v>2.7206666666666668</v>
      </c>
      <c r="L258" s="105">
        <v>481066.5466</v>
      </c>
      <c r="M258" s="106">
        <v>2135587.3892999999</v>
      </c>
      <c r="N258" s="22">
        <v>2312.4</v>
      </c>
    </row>
    <row r="259" spans="2:14" ht="15" thickBot="1" x14ac:dyDescent="0.35">
      <c r="B259" s="199"/>
      <c r="C259" s="191"/>
      <c r="D259" s="21">
        <v>128</v>
      </c>
      <c r="E259" s="60">
        <v>828</v>
      </c>
      <c r="F259" s="201" t="s">
        <v>315</v>
      </c>
      <c r="G259" s="41" t="s">
        <v>316</v>
      </c>
      <c r="H259" s="32">
        <v>2.7083333333333324E-2</v>
      </c>
      <c r="I259" s="31">
        <f t="shared" si="10"/>
        <v>2.166666666666666E-2</v>
      </c>
      <c r="J259" s="14">
        <f t="shared" si="14"/>
        <v>2.3399999999999994</v>
      </c>
      <c r="K259" s="31">
        <f t="shared" si="11"/>
        <v>1.8719999999999997</v>
      </c>
      <c r="L259" s="105">
        <v>481041.93530000001</v>
      </c>
      <c r="M259" s="106">
        <v>2135744.1697</v>
      </c>
      <c r="N259" s="22">
        <v>2313.4</v>
      </c>
    </row>
    <row r="260" spans="2:14" ht="15" thickBot="1" x14ac:dyDescent="0.35">
      <c r="B260" s="199"/>
      <c r="C260" s="191"/>
      <c r="D260" s="21">
        <v>59</v>
      </c>
      <c r="E260" s="45">
        <v>830</v>
      </c>
      <c r="F260" s="202"/>
      <c r="G260" s="41" t="s">
        <v>317</v>
      </c>
      <c r="H260" s="32">
        <v>8.9583333333333334E-2</v>
      </c>
      <c r="I260" s="31">
        <f t="shared" si="10"/>
        <v>7.166666666666667E-2</v>
      </c>
      <c r="J260" s="14">
        <f t="shared" si="14"/>
        <v>7.74</v>
      </c>
      <c r="K260" s="31">
        <f t="shared" si="11"/>
        <v>6.1920000000000011</v>
      </c>
      <c r="L260" s="105">
        <v>480973.07770000002</v>
      </c>
      <c r="M260" s="106">
        <v>2135772.0696</v>
      </c>
      <c r="N260" s="22">
        <v>2310.1</v>
      </c>
    </row>
    <row r="261" spans="2:14" ht="15" thickBot="1" x14ac:dyDescent="0.35">
      <c r="B261" s="199"/>
      <c r="C261" s="191"/>
      <c r="D261" s="21">
        <v>39</v>
      </c>
      <c r="E261" s="44">
        <v>809</v>
      </c>
      <c r="F261" s="41" t="s">
        <v>318</v>
      </c>
      <c r="G261" s="41" t="s">
        <v>318</v>
      </c>
      <c r="H261" s="32">
        <v>5.7162905092592586E-2</v>
      </c>
      <c r="I261" s="31">
        <f t="shared" si="10"/>
        <v>4.5730324074074069E-2</v>
      </c>
      <c r="J261" s="14">
        <f t="shared" si="14"/>
        <v>4.9388749999999995</v>
      </c>
      <c r="K261" s="31">
        <f t="shared" si="11"/>
        <v>3.9510999999999998</v>
      </c>
      <c r="L261" s="105">
        <v>481113.92570000002</v>
      </c>
      <c r="M261" s="106">
        <v>2135662.0723999999</v>
      </c>
      <c r="N261" s="22">
        <v>2308.5</v>
      </c>
    </row>
    <row r="262" spans="2:14" ht="15" thickBot="1" x14ac:dyDescent="0.35">
      <c r="B262" s="199"/>
      <c r="C262" s="191"/>
      <c r="D262" s="21">
        <v>117</v>
      </c>
      <c r="E262" s="44">
        <v>332</v>
      </c>
      <c r="F262" s="41" t="s">
        <v>319</v>
      </c>
      <c r="G262" s="41" t="s">
        <v>319</v>
      </c>
      <c r="H262" s="32">
        <v>0.47843846450617294</v>
      </c>
      <c r="I262" s="31">
        <f t="shared" si="10"/>
        <v>0.38275077160493837</v>
      </c>
      <c r="J262" s="14">
        <f t="shared" si="14"/>
        <v>41.337083333333347</v>
      </c>
      <c r="K262" s="31">
        <f t="shared" si="11"/>
        <v>33.069666666666677</v>
      </c>
      <c r="L262" s="105">
        <v>479951.80869999999</v>
      </c>
      <c r="M262" s="106">
        <v>2136715.8291000002</v>
      </c>
      <c r="N262" s="22">
        <v>2302.5</v>
      </c>
    </row>
    <row r="263" spans="2:14" ht="15" thickBot="1" x14ac:dyDescent="0.35">
      <c r="B263" s="199"/>
      <c r="C263" s="191"/>
      <c r="D263" s="21">
        <v>306</v>
      </c>
      <c r="E263" s="44">
        <v>645</v>
      </c>
      <c r="F263" s="41" t="s">
        <v>320</v>
      </c>
      <c r="G263" s="41" t="s">
        <v>320</v>
      </c>
      <c r="H263" s="32">
        <v>0.28379629629629632</v>
      </c>
      <c r="I263" s="31">
        <f t="shared" si="10"/>
        <v>0.22703703703703706</v>
      </c>
      <c r="J263" s="14">
        <f t="shared" si="14"/>
        <v>24.520000000000003</v>
      </c>
      <c r="K263" s="31">
        <f t="shared" si="11"/>
        <v>19.616000000000003</v>
      </c>
      <c r="L263" s="105">
        <v>479666.55359999998</v>
      </c>
      <c r="M263" s="106">
        <v>2136338.7107000002</v>
      </c>
      <c r="N263" s="22">
        <v>2324</v>
      </c>
    </row>
    <row r="264" spans="2:14" ht="15" thickBot="1" x14ac:dyDescent="0.35">
      <c r="B264" s="199"/>
      <c r="C264" s="191"/>
      <c r="D264" s="21">
        <v>131</v>
      </c>
      <c r="E264" s="44">
        <v>648</v>
      </c>
      <c r="F264" s="41" t="s">
        <v>321</v>
      </c>
      <c r="G264" s="41" t="s">
        <v>321</v>
      </c>
      <c r="H264" s="32">
        <v>0.62064525462962983</v>
      </c>
      <c r="I264" s="31">
        <f t="shared" si="10"/>
        <v>0.49651620370370386</v>
      </c>
      <c r="J264" s="14">
        <f t="shared" si="14"/>
        <v>53.623750000000022</v>
      </c>
      <c r="K264" s="31">
        <f t="shared" si="11"/>
        <v>42.899000000000015</v>
      </c>
      <c r="L264" s="105">
        <v>479773.80570000003</v>
      </c>
      <c r="M264" s="106">
        <v>2136407.3228000002</v>
      </c>
      <c r="N264" s="22">
        <v>2321</v>
      </c>
    </row>
    <row r="265" spans="2:14" ht="15" thickBot="1" x14ac:dyDescent="0.35">
      <c r="B265" s="199"/>
      <c r="C265" s="191"/>
      <c r="D265" s="21">
        <v>9</v>
      </c>
      <c r="E265" s="44">
        <v>654</v>
      </c>
      <c r="F265" s="41" t="s">
        <v>322</v>
      </c>
      <c r="G265" s="41" t="s">
        <v>323</v>
      </c>
      <c r="H265" s="32">
        <v>2.9296875000000004E-3</v>
      </c>
      <c r="I265" s="31">
        <f t="shared" si="10"/>
        <v>2.3437500000000003E-3</v>
      </c>
      <c r="J265" s="14">
        <f t="shared" si="14"/>
        <v>0.25312500000000004</v>
      </c>
      <c r="K265" s="31">
        <f t="shared" si="11"/>
        <v>0.20250000000000004</v>
      </c>
      <c r="L265" s="105">
        <v>479759.89049999998</v>
      </c>
      <c r="M265" s="106">
        <v>2136083.1575000002</v>
      </c>
      <c r="N265" s="22">
        <v>2289</v>
      </c>
    </row>
    <row r="266" spans="2:14" ht="15" thickBot="1" x14ac:dyDescent="0.35">
      <c r="B266" s="199"/>
      <c r="C266" s="191"/>
      <c r="D266" s="21">
        <v>35</v>
      </c>
      <c r="E266" s="44">
        <v>644</v>
      </c>
      <c r="F266" s="41" t="s">
        <v>324</v>
      </c>
      <c r="G266" s="41" t="s">
        <v>324</v>
      </c>
      <c r="H266" s="32">
        <v>4.3644072061191634E-2</v>
      </c>
      <c r="I266" s="31">
        <f t="shared" ref="I266:I295" si="15">H266*0.8</f>
        <v>3.4915257648953306E-2</v>
      </c>
      <c r="J266" s="14">
        <f t="shared" si="14"/>
        <v>3.7708478260869573</v>
      </c>
      <c r="K266" s="31">
        <f t="shared" ref="K266:K295" si="16">I266*86.4</f>
        <v>3.0166782608695657</v>
      </c>
      <c r="L266" s="105">
        <v>479669.99699999997</v>
      </c>
      <c r="M266" s="106">
        <v>2136352.8103</v>
      </c>
      <c r="N266" s="22">
        <v>2323.5</v>
      </c>
    </row>
    <row r="267" spans="2:14" ht="15" thickBot="1" x14ac:dyDescent="0.35">
      <c r="B267" s="199"/>
      <c r="C267" s="191"/>
      <c r="D267" s="21">
        <v>85</v>
      </c>
      <c r="E267" s="172">
        <v>1144</v>
      </c>
      <c r="F267" s="41" t="s">
        <v>325</v>
      </c>
      <c r="G267" s="41" t="s">
        <v>325</v>
      </c>
      <c r="H267" s="32">
        <v>0.22996540223018713</v>
      </c>
      <c r="I267" s="31">
        <f t="shared" si="15"/>
        <v>0.18397232178414971</v>
      </c>
      <c r="J267" s="14">
        <f t="shared" si="14"/>
        <v>19.869010752688169</v>
      </c>
      <c r="K267" s="31">
        <f t="shared" si="16"/>
        <v>15.895208602150536</v>
      </c>
      <c r="L267" s="105">
        <v>480463.71230000001</v>
      </c>
      <c r="M267" s="106">
        <v>2135693.1458000001</v>
      </c>
      <c r="N267" s="22">
        <v>2322.6</v>
      </c>
    </row>
    <row r="268" spans="2:14" ht="15" thickBot="1" x14ac:dyDescent="0.35">
      <c r="B268" s="199"/>
      <c r="C268" s="191"/>
      <c r="D268" s="21">
        <v>134</v>
      </c>
      <c r="E268" s="44">
        <v>715</v>
      </c>
      <c r="F268" s="41" t="s">
        <v>326</v>
      </c>
      <c r="G268" s="41" t="s">
        <v>327</v>
      </c>
      <c r="H268" s="32">
        <v>0.98766878858024698</v>
      </c>
      <c r="I268" s="31">
        <f t="shared" si="15"/>
        <v>0.79013503086419767</v>
      </c>
      <c r="J268" s="14">
        <f t="shared" si="14"/>
        <v>85.334583333333342</v>
      </c>
      <c r="K268" s="31">
        <f t="shared" si="16"/>
        <v>68.267666666666685</v>
      </c>
      <c r="L268" s="105">
        <v>480933.2329</v>
      </c>
      <c r="M268" s="106">
        <v>2135235.7047999999</v>
      </c>
      <c r="N268" s="22">
        <v>2308.1999999999998</v>
      </c>
    </row>
    <row r="269" spans="2:14" ht="15" thickBot="1" x14ac:dyDescent="0.35">
      <c r="B269" s="199"/>
      <c r="C269" s="191"/>
      <c r="D269" s="53">
        <v>44</v>
      </c>
      <c r="E269" s="60">
        <v>662</v>
      </c>
      <c r="F269" s="120" t="s">
        <v>328</v>
      </c>
      <c r="G269" s="120" t="s">
        <v>328</v>
      </c>
      <c r="H269" s="59">
        <v>0.52729258923778854</v>
      </c>
      <c r="I269" s="31">
        <f t="shared" si="15"/>
        <v>0.42183407139023088</v>
      </c>
      <c r="J269" s="158">
        <f t="shared" si="14"/>
        <v>45.558079710144931</v>
      </c>
      <c r="K269" s="31">
        <f t="shared" si="16"/>
        <v>36.446463768115947</v>
      </c>
      <c r="L269" s="159">
        <v>479419.51750000002</v>
      </c>
      <c r="M269" s="160">
        <v>2135635.2037999998</v>
      </c>
      <c r="N269" s="22">
        <v>2332.1999999999998</v>
      </c>
    </row>
    <row r="270" spans="2:14" ht="14.4" customHeight="1" thickBot="1" x14ac:dyDescent="0.35">
      <c r="B270" s="199"/>
      <c r="C270" s="196" t="s">
        <v>160</v>
      </c>
      <c r="D270" s="24">
        <v>438</v>
      </c>
      <c r="E270" s="43">
        <v>725</v>
      </c>
      <c r="F270" s="25" t="s">
        <v>330</v>
      </c>
      <c r="G270" s="25" t="s">
        <v>331</v>
      </c>
      <c r="H270" s="179">
        <v>0.14687500000000001</v>
      </c>
      <c r="I270" s="31">
        <f t="shared" si="15"/>
        <v>0.11750000000000001</v>
      </c>
      <c r="J270" s="31">
        <f t="shared" si="14"/>
        <v>12.690000000000001</v>
      </c>
      <c r="K270" s="31">
        <f t="shared" si="16"/>
        <v>10.152000000000001</v>
      </c>
      <c r="L270" s="111">
        <v>480577.99060000002</v>
      </c>
      <c r="M270" s="27">
        <v>2135823.0636</v>
      </c>
      <c r="N270" s="154">
        <v>2312.5</v>
      </c>
    </row>
    <row r="271" spans="2:14" ht="15" thickBot="1" x14ac:dyDescent="0.35">
      <c r="B271" s="199"/>
      <c r="C271" s="191"/>
      <c r="D271" s="21">
        <v>439</v>
      </c>
      <c r="E271" s="44">
        <v>897</v>
      </c>
      <c r="F271" s="195" t="s">
        <v>332</v>
      </c>
      <c r="G271" s="119" t="s">
        <v>333</v>
      </c>
      <c r="H271" s="180">
        <v>1.6666666666666666E-2</v>
      </c>
      <c r="I271" s="31">
        <f t="shared" si="15"/>
        <v>1.3333333333333334E-2</v>
      </c>
      <c r="J271" s="14">
        <f t="shared" si="14"/>
        <v>1.4400000000000002</v>
      </c>
      <c r="K271" s="31">
        <f t="shared" si="16"/>
        <v>1.1520000000000001</v>
      </c>
      <c r="L271" s="106">
        <v>481263.97899999999</v>
      </c>
      <c r="M271" s="22">
        <v>2136097.2141999998</v>
      </c>
      <c r="N271" s="155">
        <v>2300.8000000000002</v>
      </c>
    </row>
    <row r="272" spans="2:14" ht="15" thickBot="1" x14ac:dyDescent="0.35">
      <c r="B272" s="199"/>
      <c r="C272" s="191"/>
      <c r="D272" s="21">
        <v>440</v>
      </c>
      <c r="E272" s="44">
        <v>898</v>
      </c>
      <c r="F272" s="195"/>
      <c r="G272" s="119" t="s">
        <v>334</v>
      </c>
      <c r="H272" s="180">
        <v>2.0833333333333332E-2</v>
      </c>
      <c r="I272" s="31">
        <f t="shared" si="15"/>
        <v>1.6666666666666666E-2</v>
      </c>
      <c r="J272" s="14">
        <f t="shared" si="14"/>
        <v>1.8</v>
      </c>
      <c r="K272" s="31">
        <f t="shared" si="16"/>
        <v>1.4400000000000002</v>
      </c>
      <c r="L272" s="106">
        <v>481263.97899999999</v>
      </c>
      <c r="M272" s="22">
        <v>2136097.2141999998</v>
      </c>
      <c r="N272" s="155">
        <v>2300.8000000000002</v>
      </c>
    </row>
    <row r="273" spans="2:14" ht="15" thickBot="1" x14ac:dyDescent="0.35">
      <c r="B273" s="199"/>
      <c r="C273" s="191"/>
      <c r="D273" s="21">
        <v>441</v>
      </c>
      <c r="E273" s="44">
        <v>902</v>
      </c>
      <c r="F273" s="195"/>
      <c r="G273" s="119" t="s">
        <v>335</v>
      </c>
      <c r="H273" s="180">
        <v>5.0636574074074077E-2</v>
      </c>
      <c r="I273" s="31">
        <f t="shared" si="15"/>
        <v>4.0509259259259266E-2</v>
      </c>
      <c r="J273" s="14">
        <f t="shared" si="14"/>
        <v>4.3750000000000009</v>
      </c>
      <c r="K273" s="31">
        <f t="shared" si="16"/>
        <v>3.5000000000000009</v>
      </c>
      <c r="L273" s="106">
        <v>481297.4792</v>
      </c>
      <c r="M273" s="22">
        <v>2136047.6474000001</v>
      </c>
      <c r="N273" s="155">
        <v>2312.5</v>
      </c>
    </row>
    <row r="274" spans="2:14" ht="15" thickBot="1" x14ac:dyDescent="0.35">
      <c r="B274" s="199"/>
      <c r="C274" s="191"/>
      <c r="D274" s="21">
        <v>442</v>
      </c>
      <c r="E274" s="44">
        <v>1131</v>
      </c>
      <c r="F274" s="195" t="s">
        <v>336</v>
      </c>
      <c r="G274" s="119" t="s">
        <v>337</v>
      </c>
      <c r="H274" s="180">
        <v>0.81018518518518523</v>
      </c>
      <c r="I274" s="31">
        <f t="shared" si="15"/>
        <v>0.64814814814814825</v>
      </c>
      <c r="J274" s="14">
        <f t="shared" si="14"/>
        <v>70.000000000000014</v>
      </c>
      <c r="K274" s="31">
        <f t="shared" si="16"/>
        <v>56.000000000000014</v>
      </c>
      <c r="L274" s="106">
        <v>480651.7856</v>
      </c>
      <c r="M274" s="22">
        <v>2135623.73</v>
      </c>
      <c r="N274" s="155">
        <v>2312.5</v>
      </c>
    </row>
    <row r="275" spans="2:14" ht="15" thickBot="1" x14ac:dyDescent="0.35">
      <c r="B275" s="199"/>
      <c r="C275" s="191"/>
      <c r="D275" s="21">
        <v>443</v>
      </c>
      <c r="E275" s="44">
        <v>1140</v>
      </c>
      <c r="F275" s="195"/>
      <c r="G275" s="119" t="s">
        <v>338</v>
      </c>
      <c r="H275" s="180">
        <v>2.0254629629629629E-2</v>
      </c>
      <c r="I275" s="31">
        <f t="shared" si="15"/>
        <v>1.6203703703703703E-2</v>
      </c>
      <c r="J275" s="14">
        <f t="shared" si="14"/>
        <v>1.75</v>
      </c>
      <c r="K275" s="31">
        <f t="shared" si="16"/>
        <v>1.4</v>
      </c>
      <c r="L275" s="106">
        <v>480549.4657</v>
      </c>
      <c r="M275" s="22">
        <v>2135545.5805000002</v>
      </c>
      <c r="N275" s="155">
        <v>2314</v>
      </c>
    </row>
    <row r="276" spans="2:14" ht="15" thickBot="1" x14ac:dyDescent="0.35">
      <c r="B276" s="199"/>
      <c r="C276" s="191"/>
      <c r="D276" s="21">
        <v>444</v>
      </c>
      <c r="E276" s="44">
        <v>1143</v>
      </c>
      <c r="F276" s="195"/>
      <c r="G276" s="119" t="s">
        <v>339</v>
      </c>
      <c r="H276" s="180">
        <v>2.0254629629629629E-2</v>
      </c>
      <c r="I276" s="31">
        <f t="shared" si="15"/>
        <v>1.6203703703703703E-2</v>
      </c>
      <c r="J276" s="14">
        <f t="shared" si="14"/>
        <v>1.75</v>
      </c>
      <c r="K276" s="31">
        <f t="shared" si="16"/>
        <v>1.4</v>
      </c>
      <c r="L276" s="106">
        <v>480549.4657</v>
      </c>
      <c r="M276" s="22">
        <v>2135545.5805000002</v>
      </c>
      <c r="N276" s="155">
        <v>2314</v>
      </c>
    </row>
    <row r="277" spans="2:14" ht="15" thickBot="1" x14ac:dyDescent="0.35">
      <c r="B277" s="199"/>
      <c r="C277" s="191"/>
      <c r="D277" s="21">
        <v>445</v>
      </c>
      <c r="E277" s="44">
        <v>1139</v>
      </c>
      <c r="F277" s="195"/>
      <c r="G277" s="119" t="s">
        <v>340</v>
      </c>
      <c r="H277" s="180">
        <v>2.0254629629629629E-2</v>
      </c>
      <c r="I277" s="31">
        <f t="shared" si="15"/>
        <v>1.6203703703703703E-2</v>
      </c>
      <c r="J277" s="14">
        <f t="shared" si="14"/>
        <v>1.75</v>
      </c>
      <c r="K277" s="31">
        <f t="shared" si="16"/>
        <v>1.4</v>
      </c>
      <c r="L277" s="106">
        <v>480525.2193</v>
      </c>
      <c r="M277" s="22">
        <v>2135479.9136000001</v>
      </c>
      <c r="N277" s="155">
        <v>2314.5</v>
      </c>
    </row>
    <row r="278" spans="2:14" ht="15" thickBot="1" x14ac:dyDescent="0.35">
      <c r="B278" s="199"/>
      <c r="C278" s="191"/>
      <c r="D278" s="21">
        <v>446</v>
      </c>
      <c r="E278" s="44">
        <v>1138</v>
      </c>
      <c r="F278" s="195"/>
      <c r="G278" s="119" t="s">
        <v>341</v>
      </c>
      <c r="H278" s="180">
        <v>2.0254629629629629E-2</v>
      </c>
      <c r="I278" s="31">
        <f t="shared" si="15"/>
        <v>1.6203703703703703E-2</v>
      </c>
      <c r="J278" s="14">
        <f t="shared" si="14"/>
        <v>1.75</v>
      </c>
      <c r="K278" s="31">
        <f t="shared" si="16"/>
        <v>1.4</v>
      </c>
      <c r="L278" s="106">
        <v>480525.2193</v>
      </c>
      <c r="M278" s="22">
        <v>2135479.9136000001</v>
      </c>
      <c r="N278" s="155">
        <v>2314.5</v>
      </c>
    </row>
    <row r="279" spans="2:14" ht="15" thickBot="1" x14ac:dyDescent="0.35">
      <c r="B279" s="199"/>
      <c r="C279" s="191"/>
      <c r="D279" s="21">
        <v>447</v>
      </c>
      <c r="E279" s="44">
        <v>1142</v>
      </c>
      <c r="F279" s="195"/>
      <c r="G279" s="119" t="s">
        <v>342</v>
      </c>
      <c r="H279" s="180">
        <v>2.0254629629629629E-2</v>
      </c>
      <c r="I279" s="31">
        <f t="shared" si="15"/>
        <v>1.6203703703703703E-2</v>
      </c>
      <c r="J279" s="14">
        <f t="shared" si="14"/>
        <v>1.75</v>
      </c>
      <c r="K279" s="31">
        <f t="shared" si="16"/>
        <v>1.4</v>
      </c>
      <c r="L279" s="106">
        <v>480611.01569999999</v>
      </c>
      <c r="M279" s="22">
        <v>2135536.7009000001</v>
      </c>
      <c r="N279" s="155">
        <v>2313.1999999999998</v>
      </c>
    </row>
    <row r="280" spans="2:14" ht="15" thickBot="1" x14ac:dyDescent="0.35">
      <c r="B280" s="199"/>
      <c r="C280" s="191"/>
      <c r="D280" s="21">
        <v>448</v>
      </c>
      <c r="E280" s="44">
        <v>1141</v>
      </c>
      <c r="F280" s="195"/>
      <c r="G280" s="119" t="s">
        <v>343</v>
      </c>
      <c r="H280" s="180">
        <v>2.0254629629629629E-2</v>
      </c>
      <c r="I280" s="31">
        <f t="shared" si="15"/>
        <v>1.6203703703703703E-2</v>
      </c>
      <c r="J280" s="14">
        <f t="shared" si="14"/>
        <v>1.75</v>
      </c>
      <c r="K280" s="31">
        <f t="shared" si="16"/>
        <v>1.4</v>
      </c>
      <c r="L280" s="106">
        <v>480613.41769999999</v>
      </c>
      <c r="M280" s="22">
        <v>2135538.2746000001</v>
      </c>
      <c r="N280" s="155">
        <v>2313.1999999999998</v>
      </c>
    </row>
    <row r="281" spans="2:14" ht="15" thickBot="1" x14ac:dyDescent="0.35">
      <c r="B281" s="199"/>
      <c r="C281" s="191"/>
      <c r="D281" s="21">
        <v>449</v>
      </c>
      <c r="E281" s="44">
        <v>734</v>
      </c>
      <c r="F281" s="119" t="s">
        <v>300</v>
      </c>
      <c r="G281" s="119" t="s">
        <v>344</v>
      </c>
      <c r="H281" s="180">
        <v>1.0937499999999999E-2</v>
      </c>
      <c r="I281" s="31">
        <f t="shared" si="15"/>
        <v>8.7499999999999991E-3</v>
      </c>
      <c r="J281" s="14">
        <f t="shared" si="14"/>
        <v>0.94499999999999995</v>
      </c>
      <c r="K281" s="31">
        <f t="shared" si="16"/>
        <v>0.75600000000000001</v>
      </c>
      <c r="L281" s="106">
        <v>480971.10249999998</v>
      </c>
      <c r="M281" s="22">
        <v>2135055.3110000002</v>
      </c>
      <c r="N281" s="155">
        <v>2306.5</v>
      </c>
    </row>
    <row r="282" spans="2:14" ht="15" thickBot="1" x14ac:dyDescent="0.35">
      <c r="B282" s="199"/>
      <c r="C282" s="191"/>
      <c r="D282" s="21">
        <v>450</v>
      </c>
      <c r="E282" s="44">
        <v>703</v>
      </c>
      <c r="F282" s="119" t="s">
        <v>345</v>
      </c>
      <c r="G282" s="119" t="s">
        <v>346</v>
      </c>
      <c r="H282" s="180">
        <v>1.0127314814814815E-2</v>
      </c>
      <c r="I282" s="31">
        <f t="shared" si="15"/>
        <v>8.1018518518518514E-3</v>
      </c>
      <c r="J282" s="14">
        <f t="shared" si="14"/>
        <v>0.875</v>
      </c>
      <c r="K282" s="31">
        <f t="shared" si="16"/>
        <v>0.7</v>
      </c>
      <c r="L282" s="106">
        <v>480424.07890000002</v>
      </c>
      <c r="M282" s="22">
        <v>2135279.787</v>
      </c>
      <c r="N282" s="155">
        <v>2314.5</v>
      </c>
    </row>
    <row r="283" spans="2:14" ht="15" thickBot="1" x14ac:dyDescent="0.35">
      <c r="B283" s="199"/>
      <c r="C283" s="191"/>
      <c r="D283" s="21">
        <v>451</v>
      </c>
      <c r="E283" s="44">
        <v>777</v>
      </c>
      <c r="F283" s="119" t="s">
        <v>347</v>
      </c>
      <c r="G283" s="119" t="s">
        <v>348</v>
      </c>
      <c r="H283" s="180">
        <v>2.0254629629629629E-3</v>
      </c>
      <c r="I283" s="31">
        <f t="shared" si="15"/>
        <v>1.6203703703703703E-3</v>
      </c>
      <c r="J283" s="14">
        <f t="shared" si="14"/>
        <v>0.17499999999999999</v>
      </c>
      <c r="K283" s="31">
        <f t="shared" si="16"/>
        <v>0.14000000000000001</v>
      </c>
      <c r="L283" s="106">
        <v>480435.18339999998</v>
      </c>
      <c r="M283" s="22">
        <v>2135146.0216999999</v>
      </c>
      <c r="N283" s="155">
        <v>2312.5</v>
      </c>
    </row>
    <row r="284" spans="2:14" ht="15" thickBot="1" x14ac:dyDescent="0.35">
      <c r="B284" s="199"/>
      <c r="C284" s="191"/>
      <c r="D284" s="21">
        <v>452</v>
      </c>
      <c r="E284" s="44">
        <v>714</v>
      </c>
      <c r="F284" s="119" t="s">
        <v>349</v>
      </c>
      <c r="G284" s="119" t="s">
        <v>350</v>
      </c>
      <c r="H284" s="180">
        <v>4.0509259259259257E-3</v>
      </c>
      <c r="I284" s="31">
        <f t="shared" si="15"/>
        <v>3.2407407407407406E-3</v>
      </c>
      <c r="J284" s="14">
        <f t="shared" si="14"/>
        <v>0.35</v>
      </c>
      <c r="K284" s="31">
        <f t="shared" si="16"/>
        <v>0.28000000000000003</v>
      </c>
      <c r="L284" s="106">
        <v>480933.85279999999</v>
      </c>
      <c r="M284" s="22">
        <v>2135381.7481</v>
      </c>
      <c r="N284" s="155">
        <v>2310</v>
      </c>
    </row>
    <row r="285" spans="2:14" ht="15" thickBot="1" x14ac:dyDescent="0.35">
      <c r="B285" s="199"/>
      <c r="C285" s="191"/>
      <c r="D285" s="136">
        <v>453</v>
      </c>
      <c r="E285" s="170">
        <v>701</v>
      </c>
      <c r="F285" s="108" t="s">
        <v>351</v>
      </c>
      <c r="G285" s="108" t="s">
        <v>352</v>
      </c>
      <c r="H285" s="180">
        <v>3.4722222222222224E-2</v>
      </c>
      <c r="I285" s="31">
        <f t="shared" si="15"/>
        <v>2.777777777777778E-2</v>
      </c>
      <c r="J285" s="14">
        <f t="shared" si="14"/>
        <v>3.0000000000000004</v>
      </c>
      <c r="K285" s="31">
        <f t="shared" si="16"/>
        <v>2.4000000000000004</v>
      </c>
      <c r="L285" s="106">
        <v>480428.1923</v>
      </c>
      <c r="M285" s="22">
        <v>2135215.9575</v>
      </c>
      <c r="N285" s="155">
        <v>2314</v>
      </c>
    </row>
    <row r="286" spans="2:14" ht="15" thickBot="1" x14ac:dyDescent="0.35">
      <c r="B286" s="199"/>
      <c r="C286" s="191"/>
      <c r="D286" s="136">
        <v>454</v>
      </c>
      <c r="E286" s="170">
        <v>757</v>
      </c>
      <c r="F286" s="108" t="s">
        <v>353</v>
      </c>
      <c r="G286" s="108" t="s">
        <v>354</v>
      </c>
      <c r="H286" s="180">
        <v>3.2812500000000001E-2</v>
      </c>
      <c r="I286" s="31">
        <f t="shared" si="15"/>
        <v>2.6250000000000002E-2</v>
      </c>
      <c r="J286" s="14">
        <f t="shared" si="14"/>
        <v>2.8350000000000004</v>
      </c>
      <c r="K286" s="31">
        <f t="shared" si="16"/>
        <v>2.2680000000000002</v>
      </c>
      <c r="L286" s="106">
        <v>480948.05170000001</v>
      </c>
      <c r="M286" s="22">
        <v>2135106.4698999999</v>
      </c>
      <c r="N286" s="155">
        <v>2306.5</v>
      </c>
    </row>
    <row r="287" spans="2:14" ht="15" thickBot="1" x14ac:dyDescent="0.35">
      <c r="B287" s="199"/>
      <c r="C287" s="191"/>
      <c r="D287" s="136">
        <v>455</v>
      </c>
      <c r="E287" s="170">
        <v>700</v>
      </c>
      <c r="F287" s="108" t="s">
        <v>355</v>
      </c>
      <c r="G287" s="108" t="s">
        <v>352</v>
      </c>
      <c r="H287" s="180">
        <v>6.25E-2</v>
      </c>
      <c r="I287" s="31">
        <f t="shared" si="15"/>
        <v>0.05</v>
      </c>
      <c r="J287" s="14">
        <f t="shared" si="14"/>
        <v>5.4</v>
      </c>
      <c r="K287" s="31">
        <f t="shared" si="16"/>
        <v>4.32</v>
      </c>
      <c r="L287" s="128">
        <v>480495.05119999999</v>
      </c>
      <c r="M287" s="5">
        <v>2135081.4256000002</v>
      </c>
      <c r="N287" s="156">
        <v>2312</v>
      </c>
    </row>
    <row r="288" spans="2:14" ht="15" thickBot="1" x14ac:dyDescent="0.35">
      <c r="B288" s="199"/>
      <c r="C288" s="191"/>
      <c r="D288" s="136">
        <v>456</v>
      </c>
      <c r="E288" s="170">
        <v>712</v>
      </c>
      <c r="F288" s="108" t="s">
        <v>356</v>
      </c>
      <c r="G288" s="108" t="s">
        <v>357</v>
      </c>
      <c r="H288" s="180">
        <v>4.1666666666666664E-2</v>
      </c>
      <c r="I288" s="31">
        <f t="shared" si="15"/>
        <v>3.3333333333333333E-2</v>
      </c>
      <c r="J288" s="14">
        <f t="shared" si="14"/>
        <v>3.6</v>
      </c>
      <c r="K288" s="31">
        <f t="shared" si="16"/>
        <v>2.8800000000000003</v>
      </c>
      <c r="L288" s="128">
        <v>480837.36210000003</v>
      </c>
      <c r="M288" s="5">
        <v>2135287.0588000002</v>
      </c>
      <c r="N288" s="156">
        <v>2309</v>
      </c>
    </row>
    <row r="289" spans="2:14" ht="15" thickBot="1" x14ac:dyDescent="0.35">
      <c r="B289" s="199"/>
      <c r="C289" s="191"/>
      <c r="D289" s="136">
        <v>457</v>
      </c>
      <c r="E289" s="170">
        <v>876</v>
      </c>
      <c r="F289" s="108" t="s">
        <v>358</v>
      </c>
      <c r="G289" s="108" t="s">
        <v>359</v>
      </c>
      <c r="H289" s="180">
        <v>7.2916666666666671E-2</v>
      </c>
      <c r="I289" s="31">
        <f t="shared" si="15"/>
        <v>5.8333333333333341E-2</v>
      </c>
      <c r="J289" s="14">
        <f t="shared" si="14"/>
        <v>6.3000000000000007</v>
      </c>
      <c r="K289" s="31">
        <f t="shared" si="16"/>
        <v>5.0400000000000009</v>
      </c>
      <c r="L289" s="128">
        <v>481478.64980000001</v>
      </c>
      <c r="M289" s="5">
        <v>2135930.3563999999</v>
      </c>
      <c r="N289" s="156">
        <v>2296</v>
      </c>
    </row>
    <row r="290" spans="2:14" ht="15" thickBot="1" x14ac:dyDescent="0.35">
      <c r="B290" s="199"/>
      <c r="C290" s="191"/>
      <c r="D290" s="136">
        <v>458</v>
      </c>
      <c r="E290" s="170">
        <v>733</v>
      </c>
      <c r="F290" s="108" t="s">
        <v>360</v>
      </c>
      <c r="G290" s="108" t="s">
        <v>361</v>
      </c>
      <c r="H290" s="180">
        <v>0.26620370370370372</v>
      </c>
      <c r="I290" s="31">
        <f t="shared" si="15"/>
        <v>0.21296296296296299</v>
      </c>
      <c r="J290" s="14">
        <f t="shared" si="14"/>
        <v>23.000000000000004</v>
      </c>
      <c r="K290" s="31">
        <f t="shared" si="16"/>
        <v>18.400000000000002</v>
      </c>
      <c r="L290" s="128">
        <v>481468.62</v>
      </c>
      <c r="M290" s="5">
        <v>2135067.4205999998</v>
      </c>
      <c r="N290" s="156">
        <v>2301</v>
      </c>
    </row>
    <row r="291" spans="2:14" ht="15" thickBot="1" x14ac:dyDescent="0.35">
      <c r="B291" s="199"/>
      <c r="C291" s="191"/>
      <c r="D291" s="136">
        <v>459</v>
      </c>
      <c r="E291" s="170">
        <v>778</v>
      </c>
      <c r="F291" s="108" t="s">
        <v>362</v>
      </c>
      <c r="G291" s="108" t="s">
        <v>363</v>
      </c>
      <c r="H291" s="180">
        <v>8.1018518518518517E-2</v>
      </c>
      <c r="I291" s="31">
        <f t="shared" si="15"/>
        <v>6.4814814814814811E-2</v>
      </c>
      <c r="J291" s="14">
        <f t="shared" si="14"/>
        <v>7</v>
      </c>
      <c r="K291" s="31">
        <f t="shared" si="16"/>
        <v>5.6</v>
      </c>
      <c r="L291" s="128">
        <v>481774.23330000002</v>
      </c>
      <c r="M291" s="5">
        <v>2135295.8703999999</v>
      </c>
      <c r="N291" s="156">
        <v>2300</v>
      </c>
    </row>
    <row r="292" spans="2:14" ht="15" thickBot="1" x14ac:dyDescent="0.35">
      <c r="B292" s="199"/>
      <c r="C292" s="191"/>
      <c r="D292" s="136">
        <v>460</v>
      </c>
      <c r="E292" s="170">
        <v>775</v>
      </c>
      <c r="F292" s="108" t="s">
        <v>364</v>
      </c>
      <c r="G292" s="108" t="s">
        <v>365</v>
      </c>
      <c r="H292" s="180">
        <v>5.7870370370370367E-3</v>
      </c>
      <c r="I292" s="31">
        <f t="shared" si="15"/>
        <v>4.6296296296296294E-3</v>
      </c>
      <c r="J292" s="14">
        <f t="shared" si="14"/>
        <v>0.5</v>
      </c>
      <c r="K292" s="31">
        <f t="shared" si="16"/>
        <v>0.4</v>
      </c>
      <c r="L292" s="128">
        <v>480672.37900000002</v>
      </c>
      <c r="M292" s="5">
        <v>2134980.8130999999</v>
      </c>
      <c r="N292" s="156">
        <v>2307.5</v>
      </c>
    </row>
    <row r="293" spans="2:14" ht="15" thickBot="1" x14ac:dyDescent="0.35">
      <c r="B293" s="200"/>
      <c r="C293" s="197"/>
      <c r="D293" s="137">
        <v>461</v>
      </c>
      <c r="E293" s="171">
        <v>1058</v>
      </c>
      <c r="F293" s="109" t="s">
        <v>366</v>
      </c>
      <c r="G293" s="109" t="s">
        <v>367</v>
      </c>
      <c r="H293" s="181">
        <v>0.20833333333333334</v>
      </c>
      <c r="I293" s="31">
        <f t="shared" si="15"/>
        <v>0.16666666666666669</v>
      </c>
      <c r="J293" s="161">
        <f t="shared" si="14"/>
        <v>18.000000000000004</v>
      </c>
      <c r="K293" s="31">
        <f t="shared" si="16"/>
        <v>14.400000000000002</v>
      </c>
      <c r="L293" s="110">
        <v>479851.4803</v>
      </c>
      <c r="M293" s="30">
        <v>2137035.2425000002</v>
      </c>
      <c r="N293" s="157">
        <v>2306</v>
      </c>
    </row>
    <row r="294" spans="2:14" ht="18.600000000000001" thickBot="1" x14ac:dyDescent="0.35">
      <c r="B294" s="185" t="s">
        <v>369</v>
      </c>
      <c r="C294" s="186"/>
      <c r="D294" s="186"/>
      <c r="E294" s="186"/>
      <c r="F294" s="186"/>
      <c r="G294" s="187"/>
      <c r="H294" s="114">
        <f>SUM(H236:H293)</f>
        <v>8.4883206601996957</v>
      </c>
      <c r="I294" s="114">
        <f>SUM(I236:I293)</f>
        <v>6.7906565281597571</v>
      </c>
      <c r="J294" s="114">
        <f>SUM(J236:J293)</f>
        <v>733.39090504125375</v>
      </c>
      <c r="K294" s="114">
        <f>SUM(K236:K293)</f>
        <v>586.71272403300281</v>
      </c>
      <c r="L294" s="112"/>
      <c r="M294" s="112"/>
      <c r="N294" s="113"/>
    </row>
    <row r="295" spans="2:14" ht="21.6" thickBot="1" x14ac:dyDescent="0.35">
      <c r="B295" s="188" t="s">
        <v>370</v>
      </c>
      <c r="C295" s="189"/>
      <c r="D295" s="189"/>
      <c r="E295" s="189"/>
      <c r="F295" s="189"/>
      <c r="G295" s="190"/>
      <c r="H295" s="115">
        <f>H294+H235+H215+H145+H104</f>
        <v>34.461339253286759</v>
      </c>
      <c r="I295" s="114">
        <f>I294+I235+I215+I145+I104</f>
        <v>27.569071402629408</v>
      </c>
      <c r="J295" s="118">
        <f>J294+J235+J215+J145+J104</f>
        <v>2977.4597114839762</v>
      </c>
      <c r="K295" s="114">
        <f>K294+K235+K215+K145+K104</f>
        <v>2381.9677691871807</v>
      </c>
      <c r="L295" s="116"/>
      <c r="M295" s="116"/>
      <c r="N295" s="117"/>
    </row>
  </sheetData>
  <mergeCells count="72">
    <mergeCell ref="B9:B103"/>
    <mergeCell ref="F10:F12"/>
    <mergeCell ref="F21:F22"/>
    <mergeCell ref="F23:F25"/>
    <mergeCell ref="F19:F20"/>
    <mergeCell ref="F53:F56"/>
    <mergeCell ref="F59:F61"/>
    <mergeCell ref="F40:F52"/>
    <mergeCell ref="F26:F33"/>
    <mergeCell ref="F34:F39"/>
    <mergeCell ref="F57:F58"/>
    <mergeCell ref="F67:F69"/>
    <mergeCell ref="F70:F73"/>
    <mergeCell ref="F74:F76"/>
    <mergeCell ref="F77:F80"/>
    <mergeCell ref="F82:F86"/>
    <mergeCell ref="F89:F91"/>
    <mergeCell ref="F92:F93"/>
    <mergeCell ref="C81:C103"/>
    <mergeCell ref="F62:F63"/>
    <mergeCell ref="F65:F66"/>
    <mergeCell ref="C9:C80"/>
    <mergeCell ref="B104:G104"/>
    <mergeCell ref="B145:G145"/>
    <mergeCell ref="F164:F167"/>
    <mergeCell ref="F168:F169"/>
    <mergeCell ref="F170:F171"/>
    <mergeCell ref="F135:F136"/>
    <mergeCell ref="C129:C144"/>
    <mergeCell ref="B105:B144"/>
    <mergeCell ref="F149:F151"/>
    <mergeCell ref="F156:F163"/>
    <mergeCell ref="F126:F128"/>
    <mergeCell ref="C105:C128"/>
    <mergeCell ref="F109:F115"/>
    <mergeCell ref="F117:F119"/>
    <mergeCell ref="F124:F125"/>
    <mergeCell ref="B2:L2"/>
    <mergeCell ref="B3:H3"/>
    <mergeCell ref="B4:H4"/>
    <mergeCell ref="B5:J5"/>
    <mergeCell ref="C7:C8"/>
    <mergeCell ref="L7:N7"/>
    <mergeCell ref="D7:J7"/>
    <mergeCell ref="B7:B8"/>
    <mergeCell ref="F197:F201"/>
    <mergeCell ref="F202:F204"/>
    <mergeCell ref="C195:C214"/>
    <mergeCell ref="B146:B214"/>
    <mergeCell ref="F183:F185"/>
    <mergeCell ref="F186:F191"/>
    <mergeCell ref="C146:C194"/>
    <mergeCell ref="F172:F178"/>
    <mergeCell ref="F180:F182"/>
    <mergeCell ref="F216:F221"/>
    <mergeCell ref="C216:C227"/>
    <mergeCell ref="C228:C234"/>
    <mergeCell ref="B216:B234"/>
    <mergeCell ref="B215:G215"/>
    <mergeCell ref="B294:G294"/>
    <mergeCell ref="B295:G295"/>
    <mergeCell ref="C236:C269"/>
    <mergeCell ref="B235:G235"/>
    <mergeCell ref="F271:F273"/>
    <mergeCell ref="F274:F280"/>
    <mergeCell ref="C270:C293"/>
    <mergeCell ref="B236:B293"/>
    <mergeCell ref="F237:F238"/>
    <mergeCell ref="F239:F240"/>
    <mergeCell ref="F244:F245"/>
    <mergeCell ref="F249:F253"/>
    <mergeCell ref="F259:F260"/>
  </mergeCells>
  <pageMargins left="0.25" right="0.25" top="0.75" bottom="0.75" header="0.3" footer="0.3"/>
  <pageSetup paperSize="3" scale="77" fitToHeight="0" orientation="landscape" r:id="rId1"/>
  <rowBreaks count="6" manualBreakCount="6">
    <brk id="33" max="16383" man="1"/>
    <brk id="80" max="10" man="1"/>
    <brk id="125" max="16383" man="1"/>
    <brk id="170" max="10" man="1"/>
    <brk id="215" max="16383" man="1"/>
    <brk id="2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CONSUMOS ACTUALES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JDRG</cp:lastModifiedBy>
  <cp:lastPrinted>2017-04-05T19:26:20Z</cp:lastPrinted>
  <dcterms:created xsi:type="dcterms:W3CDTF">2017-04-03T20:59:46Z</dcterms:created>
  <dcterms:modified xsi:type="dcterms:W3CDTF">2020-11-24T21:41:52Z</dcterms:modified>
</cp:coreProperties>
</file>